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640" windowHeight="5895" tabRatio="732" firstSheet="1" activeTab="2"/>
  </bookViews>
  <sheets>
    <sheet name="sua  mau an tuyen khong ro 9" sheetId="1" state="hidden" r:id="rId1"/>
    <sheet name="Mẫu BC việc theo CHV Mẫu 06" sheetId="2" r:id="rId2"/>
    <sheet name="Mẫu BC Tiền Theo CHV 07" sheetId="3" r:id="rId3"/>
  </sheets>
  <externalReferences>
    <externalReference r:id="rId6"/>
  </externalReferences>
  <definedNames/>
  <calcPr fullCalcOnLoad="1"/>
</workbook>
</file>

<file path=xl/sharedStrings.xml><?xml version="1.0" encoding="utf-8"?>
<sst xmlns="http://schemas.openxmlformats.org/spreadsheetml/2006/main" count="315" uniqueCount="216">
  <si>
    <t>I</t>
  </si>
  <si>
    <t>II</t>
  </si>
  <si>
    <t>Số việc</t>
  </si>
  <si>
    <t>Số việc tạm đình chỉ thi hành án</t>
  </si>
  <si>
    <t>Số việc lý do khác</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</si>
  <si>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</si>
  <si>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</si>
  <si>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</si>
  <si>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</si>
  <si>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</si>
  <si>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</si>
  <si>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</si>
  <si>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</si>
  <si>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</si>
  <si>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</si>
  <si>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</si>
  <si>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số</t>
  </si>
  <si>
    <t xml:space="preserve">         CỤC TRƯỞNG (CHI CỤC TRƯỞNG)</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</si>
  <si>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</si>
  <si>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</si>
  <si>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</si>
  <si>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</si>
  <si>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</si>
  <si>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</si>
  <si>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</si>
  <si>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</si>
  <si>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</si>
  <si>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Số việc giảm thi hành án</t>
  </si>
  <si>
    <t>Tên đơn vị</t>
  </si>
  <si>
    <t>4</t>
  </si>
  <si>
    <t>5</t>
  </si>
  <si>
    <t>6</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</si>
  <si>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</si>
  <si>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</si>
  <si>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</si>
  <si>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</si>
  <si>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</si>
  <si>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</si>
  <si>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</si>
  <si>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</si>
  <si>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</si>
  <si>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</si>
  <si>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</si>
  <si>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</si>
  <si>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Số việc thụ lý</t>
  </si>
  <si>
    <t>Kết quả giải quyết</t>
  </si>
  <si>
    <t xml:space="preserve">
Tổng số việc chuyển
kỳ sau</t>
  </si>
  <si>
    <t>Tỷ lệ: việc
 giải quyết xong/ việc
có điều kiện giải quyết
( %)</t>
  </si>
  <si>
    <t xml:space="preserve">Tổng số
</t>
  </si>
  <si>
    <t>Số việc có điều kiện giải quyết</t>
  </si>
  <si>
    <t>Số việc chưa có điều
 kiện giải quyết</t>
  </si>
  <si>
    <t>Tống số</t>
  </si>
  <si>
    <t>Số 
năm trước
chuyển sang</t>
  </si>
  <si>
    <t xml:space="preserve">Số việc mới
thụ lý
</t>
  </si>
  <si>
    <t>Số việc
ủy thác thi hành án</t>
  </si>
  <si>
    <t>Số việc
thi hành
xong</t>
  </si>
  <si>
    <t>Số việc đình chỉ
thi hành án</t>
  </si>
  <si>
    <t>Số việc trả đơn
yêu cầu thi hành án</t>
  </si>
  <si>
    <t xml:space="preserve">
Số việc miễn thi hành án</t>
  </si>
  <si>
    <t>Số việc thi hành 
dở dang</t>
  </si>
  <si>
    <t>Số việc chưa thi hành</t>
  </si>
  <si>
    <t>Số
 việc hoãn
thi hành án</t>
  </si>
  <si>
    <t>STT</t>
  </si>
  <si>
    <t>7</t>
  </si>
  <si>
    <t>8</t>
  </si>
  <si>
    <t>9</t>
  </si>
  <si>
    <t>10</t>
  </si>
  <si>
    <t>11</t>
  </si>
  <si>
    <t>12</t>
  </si>
  <si>
    <t>13</t>
  </si>
  <si>
    <t>14</t>
  </si>
  <si>
    <t>15</t>
  </si>
  <si>
    <t>16</t>
  </si>
  <si>
    <t>17</t>
  </si>
  <si>
    <t>18</t>
  </si>
  <si>
    <t>19</t>
  </si>
  <si>
    <t>20</t>
  </si>
  <si>
    <t>21</t>
  </si>
  <si>
    <t>22</t>
  </si>
  <si>
    <t>23</t>
  </si>
  <si>
    <t>24</t>
  </si>
  <si>
    <t>25</t>
  </si>
  <si>
    <t>26</t>
  </si>
  <si>
    <t>27</t>
  </si>
  <si>
    <t>28</t>
  </si>
  <si>
    <t>29</t>
  </si>
  <si>
    <t>30</t>
  </si>
  <si>
    <t>Hà Nam</t>
  </si>
  <si>
    <t>Hà Nội</t>
  </si>
  <si>
    <t>Hải Dương</t>
  </si>
  <si>
    <t>Hải Phòng</t>
  </si>
  <si>
    <t>Hòa Bình</t>
  </si>
  <si>
    <t>Hưng Yên</t>
  </si>
  <si>
    <t>Lai Châu</t>
  </si>
  <si>
    <t>Lạng Sơn</t>
  </si>
  <si>
    <t>Lào Cai</t>
  </si>
  <si>
    <t>Nam Định</t>
  </si>
  <si>
    <t>Ninh Bình</t>
  </si>
  <si>
    <t>Phú Thọ</t>
  </si>
  <si>
    <t>Quảng Ninh</t>
  </si>
  <si>
    <t>Sơn La</t>
  </si>
  <si>
    <t>Thái Bình</t>
  </si>
  <si>
    <t>Thái Nguyên</t>
  </si>
  <si>
    <t>Thanh Hóa</t>
  </si>
  <si>
    <t>Tuyên Quang</t>
  </si>
  <si>
    <t>Vĩnh Phúc</t>
  </si>
  <si>
    <t>Yên Bái</t>
  </si>
  <si>
    <t>Chia ra</t>
  </si>
  <si>
    <t>Số việc thi hành dở dang</t>
  </si>
  <si>
    <t>Tổng cộng</t>
  </si>
  <si>
    <t>Quảng Trị</t>
  </si>
  <si>
    <t>Phú Yên</t>
  </si>
  <si>
    <t>Hà Tĩnh</t>
  </si>
  <si>
    <t>Quảng Nam</t>
  </si>
  <si>
    <t>Kon Tum</t>
  </si>
  <si>
    <t>Quảng Ngãi</t>
  </si>
  <si>
    <t>Bình Định</t>
  </si>
  <si>
    <t>Nghệ An</t>
  </si>
  <si>
    <t>Quảng Bình</t>
  </si>
  <si>
    <t>Cao Bằng</t>
  </si>
  <si>
    <t>Đắk Lắc</t>
  </si>
  <si>
    <t>Đắk Nông</t>
  </si>
  <si>
    <t>Điện Biên</t>
  </si>
  <si>
    <t>Gia Lai</t>
  </si>
  <si>
    <t>Hà Giang</t>
  </si>
  <si>
    <t>Bắc Giang</t>
  </si>
  <si>
    <t>Bắc Kạn</t>
  </si>
  <si>
    <t>Bắc Ninh</t>
  </si>
  <si>
    <t>Bình Thuận</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</si>
  <si>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</si>
  <si>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</si>
  <si>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</si>
  <si>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</si>
  <si>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</si>
  <si>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</si>
  <si>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</si>
  <si>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</si>
  <si>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</si>
  <si>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</si>
  <si>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</si>
  <si>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</si>
  <si>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</si>
  <si>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</si>
  <si>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</si>
  <si>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</si>
  <si>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</si>
  <si>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</si>
  <si>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</si>
  <si>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</si>
  <si>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</si>
  <si>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</si>
  <si>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</si>
  <si>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</si>
  <si>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</si>
  <si>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</si>
  <si>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</si>
  <si>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</si>
  <si>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</si>
  <si>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</si>
  <si>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</si>
  <si>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</si>
  <si>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</si>
  <si>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TT Huế</t>
  </si>
  <si>
    <t>An Giang</t>
  </si>
  <si>
    <t>Bạc Liêu</t>
  </si>
  <si>
    <t>Bến Tre</t>
  </si>
  <si>
    <t>Bình Dương</t>
  </si>
  <si>
    <t>Bình Phước</t>
  </si>
  <si>
    <t>BR-V Tàu</t>
  </si>
  <si>
    <t>Cà Mau</t>
  </si>
  <si>
    <t>Cần Thơ</t>
  </si>
  <si>
    <t>Đà Nẵng</t>
  </si>
  <si>
    <t>Đồng Nai</t>
  </si>
  <si>
    <t>Đồng Tháp</t>
  </si>
  <si>
    <t>Hậu Giang</t>
  </si>
  <si>
    <t>Hồ Chí Minh</t>
  </si>
  <si>
    <t>Khánh Hoà</t>
  </si>
  <si>
    <t>Kiên Giang</t>
  </si>
  <si>
    <t>Lâm Đồng</t>
  </si>
  <si>
    <t>Long An</t>
  </si>
  <si>
    <t>Ninh Thuận</t>
  </si>
  <si>
    <t>Sóc Trăng</t>
  </si>
  <si>
    <t>Tây Ninh</t>
  </si>
  <si>
    <t>Tiền Giang</t>
  </si>
  <si>
    <t>Trà Vinh</t>
  </si>
  <si>
    <t>Vĩnh Long</t>
  </si>
  <si>
    <t>Số tiền thụ lý</t>
  </si>
  <si>
    <t>Tỷ lệ: tiền giải quyết xong / tiền có ĐK giải quyết (%)</t>
  </si>
  <si>
    <t xml:space="preserve">Tổng số
</t>
  </si>
  <si>
    <t>Số tiền có điều kiện giải quyết</t>
  </si>
  <si>
    <t>Số tiền chưa có điều kiện
 giải quyết</t>
  </si>
  <si>
    <t xml:space="preserve">
Tổng số tiền chuyển
kỳ sau</t>
  </si>
  <si>
    <t xml:space="preserve">
Tổng số
</t>
  </si>
  <si>
    <t>Số tiền
năm trước  chuyển sang</t>
  </si>
  <si>
    <t xml:space="preserve">Số tiền
mới thụ lý
</t>
  </si>
  <si>
    <t>Số tiền thi hành
xong</t>
  </si>
  <si>
    <t>Số tiền  đình chỉ
thi hành án</t>
  </si>
  <si>
    <t>Số tiền  ủy thác
thi hành án</t>
  </si>
  <si>
    <t>Số tiền  trả đơn
yêu cầu</t>
  </si>
  <si>
    <t>Số tiền miễn thi hành án</t>
  </si>
  <si>
    <t>Số tiền giảm thi hành án</t>
  </si>
  <si>
    <t xml:space="preserve">Số tiền miễn, giảm THADS
</t>
  </si>
  <si>
    <t xml:space="preserve">Số tiền  thi hành 
dở dang
</t>
  </si>
  <si>
    <t xml:space="preserve">Số tiền chưa thi hành
</t>
  </si>
  <si>
    <t xml:space="preserve">
Số tiền hoãn
thi hành án</t>
  </si>
  <si>
    <t>Số tiền tạm đình chỉ
thi hành án</t>
  </si>
  <si>
    <t xml:space="preserve">Số tiền lý do khác
</t>
  </si>
  <si>
    <t>Tỉ lệ việc có điều kiện / Tổng số thụ lý</t>
  </si>
  <si>
    <t>Tỉ lệ về tiền có điều kiện / Tổng số thụ lý (%)</t>
  </si>
  <si>
    <t>PHỤ LỤC I</t>
  </si>
  <si>
    <t>KẾT QUẢ THI HÀNH ÁN VỀ VIỆC 6 THÁNG ĐẦU NĂM ĐẦU NĂM 2013</t>
  </si>
  <si>
    <t>Đơn vị: Việc</t>
  </si>
  <si>
    <t>Đơn vị:  1.000 đồng</t>
  </si>
  <si>
    <t>KẾT QUẢ THI HÀNH ÁN VỀ GIÁ TRỊ 6 THÁNG ĐẦU NĂM ĐẦU NĂM 2013</t>
  </si>
  <si>
    <t>PHỤ LỤC II</t>
  </si>
  <si>
    <t>(Kèm theo Báo cáo số 907/BC-TCTHADS ngày 23 tháng 4 năm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</si>
</sst>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
    <numFmt numFmtId="194" formatCode="0.0%"/>
  </numFmts>
  <fonts count="54">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b/>
      <sz val="15"/>
      <color indexed="62"/>
      <name val="Arial"/>
      <family val="2"/>
    </font>
    <font>
      <b/>
      <sz val="13"/>
      <color indexed="62"/>
      <name val="Arial"/>
      <family val="2"/>
    </font>
    <font>
      <b/>
      <sz val="11"/>
      <color indexed="62"/>
      <name val="Arial"/>
      <family val="2"/>
    </font>
    <font>
      <b/>
      <sz val="18"/>
      <color indexed="62"/>
      <name val="Times New Roman"/>
      <family val="2"/>
    </font>
    <font>
      <sz val="9"/>
      <name val="Times New Roman"/>
      <family val="1"/>
    </font>
    <font>
      <sz val="6"/>
      <name val="Times New Roman"/>
      <family val="1"/>
    </font>
    <font>
      <b/>
      <sz val="14"/>
      <name val="Times New Roman"/>
      <family val="1"/>
    </font>
    <font>
      <sz val="13"/>
      <name val="Arial"/>
      <family val="0"/>
    </font>
    <font>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0" borderId="2" applyNumberFormat="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1"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48" fillId="22" borderId="1" applyNumberFormat="0" applyAlignment="0" applyProtection="0"/>
    <xf numFmtId="0" fontId="49" fillId="0" borderId="6" applyNumberFormat="0" applyFill="0" applyAlignment="0" applyProtection="0"/>
    <xf numFmtId="0" fontId="50" fillId="23" borderId="0" applyNumberFormat="0" applyBorder="0" applyAlignment="0" applyProtection="0"/>
    <xf numFmtId="0" fontId="0" fillId="24" borderId="7" applyNumberFormat="0" applyFont="0" applyAlignment="0" applyProtection="0"/>
    <xf numFmtId="0" fontId="51"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0">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2" borderId="0" xfId="0" applyNumberFormat="1" applyFont="1" applyFill="1" applyAlignment="1">
      <alignment/>
    </xf>
    <xf numFmtId="49" fontId="0" fillId="0" borderId="0" xfId="0" applyNumberFormat="1" applyFont="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10" xfId="0" applyNumberFormat="1" applyFont="1" applyFill="1" applyBorder="1" applyAlignment="1">
      <alignment/>
    </xf>
    <xf numFmtId="49" fontId="3" fillId="2"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49" fontId="6" fillId="2" borderId="11" xfId="0" applyNumberFormat="1" applyFont="1" applyFill="1" applyBorder="1" applyAlignment="1" applyProtection="1">
      <alignment horizontal="center" vertical="center"/>
      <protection/>
    </xf>
    <xf numFmtId="10" fontId="6" fillId="25" borderId="10" xfId="0" applyNumberFormat="1" applyFont="1" applyFill="1" applyBorder="1" applyAlignment="1" applyProtection="1">
      <alignment horizontal="center" vertical="center" wrapText="1"/>
      <protection locked="0"/>
    </xf>
    <xf numFmtId="1" fontId="23" fillId="25" borderId="10" xfId="0" applyNumberFormat="1" applyFont="1" applyFill="1" applyBorder="1" applyAlignment="1" applyProtection="1">
      <alignment horizontal="center" vertical="center" wrapText="1"/>
      <protection locked="0"/>
    </xf>
    <xf numFmtId="10" fontId="23" fillId="25" borderId="10" xfId="0" applyNumberFormat="1" applyFont="1" applyFill="1" applyBorder="1" applyAlignment="1" applyProtection="1">
      <alignment horizontal="center" vertical="center" wrapText="1"/>
      <protection locked="0"/>
    </xf>
    <xf numFmtId="10" fontId="23" fillId="25" borderId="10" xfId="59" applyNumberFormat="1" applyFont="1" applyFill="1" applyBorder="1" applyAlignment="1" applyProtection="1">
      <alignment horizontal="center" vertical="center" wrapText="1"/>
      <protection locked="0"/>
    </xf>
    <xf numFmtId="3" fontId="6" fillId="25" borderId="10" xfId="0" applyNumberFormat="1" applyFont="1" applyFill="1" applyBorder="1" applyAlignment="1" applyProtection="1">
      <alignment horizontal="center" vertical="center" wrapText="1"/>
      <protection/>
    </xf>
    <xf numFmtId="3" fontId="23" fillId="2" borderId="10" xfId="0" applyNumberFormat="1" applyFont="1" applyFill="1" applyBorder="1" applyAlignment="1" applyProtection="1">
      <alignment horizontal="center" vertical="center" wrapText="1"/>
      <protection/>
    </xf>
    <xf numFmtId="3" fontId="23" fillId="2" borderId="10" xfId="0" applyNumberFormat="1" applyFont="1" applyFill="1" applyBorder="1" applyAlignment="1">
      <alignment horizontal="center" vertical="center" wrapText="1"/>
    </xf>
    <xf numFmtId="3" fontId="23" fillId="0" borderId="10" xfId="0" applyNumberFormat="1" applyFont="1" applyFill="1" applyBorder="1" applyAlignment="1" applyProtection="1">
      <alignment horizontal="center" vertical="center" wrapText="1"/>
      <protection hidden="1"/>
    </xf>
    <xf numFmtId="3" fontId="23" fillId="0" borderId="10" xfId="0" applyNumberFormat="1" applyFont="1" applyBorder="1" applyAlignment="1">
      <alignment horizontal="center" vertical="center" wrapText="1"/>
    </xf>
    <xf numFmtId="1"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6" fillId="2" borderId="10" xfId="0" applyFont="1" applyFill="1" applyBorder="1" applyAlignment="1" applyProtection="1">
      <alignment horizontal="center" vertical="center"/>
      <protection/>
    </xf>
    <xf numFmtId="0" fontId="6" fillId="2" borderId="13"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3" fontId="24" fillId="25" borderId="10" xfId="0" applyNumberFormat="1" applyFont="1" applyFill="1" applyBorder="1" applyAlignment="1" applyProtection="1">
      <alignment horizontal="center" vertical="center" wrapText="1"/>
      <protection/>
    </xf>
    <xf numFmtId="10" fontId="24" fillId="25" borderId="10" xfId="59"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3" fontId="24" fillId="2" borderId="10" xfId="0" applyNumberFormat="1" applyFont="1" applyFill="1" applyBorder="1" applyAlignment="1" applyProtection="1">
      <alignment horizontal="center" vertical="center" wrapText="1"/>
      <protection/>
    </xf>
    <xf numFmtId="3" fontId="24" fillId="0" borderId="10" xfId="0" applyNumberFormat="1" applyFont="1" applyFill="1" applyBorder="1" applyAlignment="1">
      <alignment horizontal="center" vertical="center" wrapText="1"/>
    </xf>
    <xf numFmtId="0" fontId="23" fillId="0" borderId="0" xfId="0" applyFont="1" applyAlignment="1">
      <alignment/>
    </xf>
    <xf numFmtId="3" fontId="23" fillId="0" borderId="0" xfId="0" applyNumberFormat="1" applyFont="1" applyAlignment="1">
      <alignment/>
    </xf>
    <xf numFmtId="3" fontId="6" fillId="0" borderId="0" xfId="0" applyNumberFormat="1" applyFont="1" applyAlignment="1">
      <alignment/>
    </xf>
    <xf numFmtId="3" fontId="24" fillId="0" borderId="10" xfId="0" applyNumberFormat="1" applyFont="1" applyFill="1" applyBorder="1" applyAlignment="1" applyProtection="1">
      <alignment horizontal="center" vertical="center" wrapText="1"/>
      <protection/>
    </xf>
    <xf numFmtId="3" fontId="3" fillId="0" borderId="0" xfId="0" applyNumberFormat="1" applyFont="1" applyAlignment="1">
      <alignment/>
    </xf>
    <xf numFmtId="3" fontId="24" fillId="0" borderId="10" xfId="0" applyNumberFormat="1" applyFont="1" applyBorder="1" applyAlignment="1">
      <alignment horizontal="center" vertical="center" wrapText="1"/>
    </xf>
    <xf numFmtId="0" fontId="0" fillId="0" borderId="0" xfId="0" applyFont="1" applyFill="1" applyAlignment="1">
      <alignment/>
    </xf>
    <xf numFmtId="10" fontId="0" fillId="0" borderId="0" xfId="0" applyNumberFormat="1" applyFont="1" applyAlignment="1">
      <alignment/>
    </xf>
    <xf numFmtId="3" fontId="0" fillId="0" borderId="0" xfId="0" applyNumberFormat="1" applyFont="1" applyAlignment="1">
      <alignment/>
    </xf>
    <xf numFmtId="0" fontId="26" fillId="0" borderId="0" xfId="0" applyFont="1" applyFill="1" applyBorder="1" applyAlignment="1">
      <alignment/>
    </xf>
    <xf numFmtId="0" fontId="0" fillId="0" borderId="0" xfId="0" applyFill="1" applyBorder="1" applyAlignment="1">
      <alignment/>
    </xf>
    <xf numFmtId="3" fontId="26" fillId="0" borderId="0" xfId="0" applyNumberFormat="1" applyFont="1" applyFill="1" applyBorder="1" applyAlignment="1">
      <alignment/>
    </xf>
    <xf numFmtId="0" fontId="3" fillId="2" borderId="14" xfId="0" applyFont="1" applyFill="1" applyBorder="1" applyAlignment="1">
      <alignment horizontal="left" vertical="center" wrapText="1"/>
    </xf>
    <xf numFmtId="0" fontId="3" fillId="2" borderId="14" xfId="0" applyNumberFormat="1" applyFont="1" applyFill="1" applyBorder="1" applyAlignment="1">
      <alignment horizontal="left" vertical="center" wrapText="1"/>
    </xf>
    <xf numFmtId="0" fontId="3" fillId="2" borderId="10" xfId="0" applyNumberFormat="1" applyFont="1" applyFill="1" applyBorder="1" applyAlignment="1">
      <alignment horizontal="left" vertical="center" wrapText="1"/>
    </xf>
    <xf numFmtId="0" fontId="3" fillId="2" borderId="11" xfId="0" applyNumberFormat="1" applyFont="1" applyFill="1" applyBorder="1" applyAlignment="1">
      <alignment horizontal="left" vertical="center" wrapText="1"/>
    </xf>
    <xf numFmtId="10" fontId="6" fillId="25" borderId="10" xfId="0" applyNumberFormat="1" applyFont="1" applyFill="1" applyBorder="1" applyAlignment="1" applyProtection="1">
      <alignment horizontal="center" vertical="center" wrapText="1"/>
      <protection/>
    </xf>
    <xf numFmtId="10" fontId="24" fillId="25" borderId="10" xfId="0" applyNumberFormat="1" applyFont="1" applyFill="1" applyBorder="1" applyAlignment="1" applyProtection="1">
      <alignment horizontal="center" vertical="center" wrapText="1"/>
      <protection/>
    </xf>
    <xf numFmtId="0" fontId="23" fillId="2" borderId="14" xfId="0" applyFont="1" applyFill="1" applyBorder="1" applyAlignment="1">
      <alignment horizontal="left" vertical="center"/>
    </xf>
    <xf numFmtId="0" fontId="23" fillId="2" borderId="14" xfId="0" applyNumberFormat="1" applyFont="1" applyFill="1" applyBorder="1" applyAlignment="1">
      <alignment horizontal="left" vertical="center"/>
    </xf>
    <xf numFmtId="0" fontId="23" fillId="2" borderId="14" xfId="0" applyFont="1" applyFill="1" applyBorder="1" applyAlignment="1">
      <alignment horizontal="left" vertical="center"/>
    </xf>
    <xf numFmtId="0" fontId="23" fillId="2" borderId="10" xfId="0" applyFont="1" applyFill="1" applyBorder="1" applyAlignment="1">
      <alignment horizontal="left" vertical="center"/>
    </xf>
    <xf numFmtId="0" fontId="23" fillId="2" borderId="10" xfId="0" applyNumberFormat="1" applyFont="1" applyFill="1" applyBorder="1" applyAlignment="1">
      <alignment horizontal="left" vertical="center"/>
    </xf>
    <xf numFmtId="0" fontId="23" fillId="2" borderId="11" xfId="0" applyFont="1" applyFill="1" applyBorder="1" applyAlignment="1">
      <alignment horizontal="left" vertical="center"/>
    </xf>
    <xf numFmtId="0" fontId="23" fillId="2" borderId="11" xfId="0" applyNumberFormat="1"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49" fontId="1" fillId="0" borderId="0" xfId="0" applyNumberFormat="1" applyFont="1" applyBorder="1" applyAlignment="1">
      <alignment horizontal="center"/>
    </xf>
    <xf numFmtId="3" fontId="6" fillId="2" borderId="10" xfId="0" applyNumberFormat="1" applyFont="1" applyFill="1" applyBorder="1" applyAlignment="1" applyProtection="1">
      <alignment horizontal="center" vertical="center" wrapText="1"/>
      <protection/>
    </xf>
    <xf numFmtId="3" fontId="6" fillId="2" borderId="10" xfId="0" applyNumberFormat="1" applyFont="1" applyFill="1" applyBorder="1" applyAlignment="1">
      <alignment horizontal="center" vertical="center" wrapText="1"/>
    </xf>
    <xf numFmtId="1" fontId="6" fillId="2" borderId="10" xfId="0" applyNumberFormat="1" applyFont="1" applyFill="1" applyBorder="1" applyAlignment="1" applyProtection="1">
      <alignment horizontal="center" vertical="center" wrapText="1"/>
      <protection/>
    </xf>
    <xf numFmtId="1" fontId="6" fillId="2" borderId="10" xfId="0" applyNumberFormat="1" applyFont="1" applyFill="1" applyBorder="1" applyAlignment="1">
      <alignment horizontal="center" vertical="center" wrapText="1"/>
    </xf>
    <xf numFmtId="49" fontId="12" fillId="0" borderId="15"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distributed" wrapText="1"/>
    </xf>
    <xf numFmtId="0" fontId="2" fillId="0" borderId="14"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20"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5" fillId="0" borderId="20" xfId="0" applyNumberFormat="1" applyFont="1" applyFill="1" applyBorder="1" applyAlignment="1">
      <alignment horizontal="center"/>
    </xf>
    <xf numFmtId="49" fontId="5" fillId="0" borderId="14"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4" fillId="2" borderId="10" xfId="0" applyNumberFormat="1" applyFont="1" applyFill="1" applyBorder="1" applyAlignment="1" applyProtection="1">
      <alignment horizontal="center" vertical="center" wrapText="1"/>
      <protection/>
    </xf>
    <xf numFmtId="0" fontId="2" fillId="25" borderId="10" xfId="0"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xf>
    <xf numFmtId="49" fontId="2" fillId="0" borderId="10" xfId="0" applyNumberFormat="1" applyFont="1" applyBorder="1" applyAlignment="1">
      <alignment horizontal="center" vertical="center" wrapText="1"/>
    </xf>
    <xf numFmtId="49" fontId="25" fillId="0" borderId="0" xfId="0" applyNumberFormat="1" applyFont="1" applyBorder="1" applyAlignment="1">
      <alignment horizontal="center"/>
    </xf>
    <xf numFmtId="49" fontId="27" fillId="0" borderId="0" xfId="0" applyNumberFormat="1" applyFont="1" applyBorder="1" applyAlignment="1">
      <alignment horizontal="center"/>
    </xf>
    <xf numFmtId="49" fontId="0" fillId="0" borderId="12" xfId="0" applyNumberFormat="1" applyFont="1" applyBorder="1" applyAlignment="1">
      <alignment horizontal="center"/>
    </xf>
    <xf numFmtId="0" fontId="2" fillId="0" borderId="10" xfId="0" applyNumberFormat="1" applyFont="1" applyBorder="1" applyAlignment="1">
      <alignment horizontal="center" vertical="center" wrapText="1"/>
    </xf>
    <xf numFmtId="49" fontId="15" fillId="0" borderId="0" xfId="0" applyNumberFormat="1" applyFont="1" applyBorder="1" applyAlignment="1">
      <alignment horizontal="center"/>
    </xf>
    <xf numFmtId="3" fontId="2" fillId="2" borderId="10" xfId="0" applyNumberFormat="1" applyFont="1" applyFill="1" applyBorder="1" applyAlignment="1" applyProtection="1">
      <alignment horizontal="center" vertical="center" wrapText="1"/>
      <protection/>
    </xf>
    <xf numFmtId="0" fontId="2" fillId="2" borderId="1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2" fillId="2" borderId="20" xfId="0" applyNumberFormat="1" applyFont="1" applyFill="1" applyBorder="1" applyAlignment="1" applyProtection="1">
      <alignment horizontal="center" vertical="center" wrapText="1"/>
      <protection/>
    </xf>
    <xf numFmtId="3" fontId="2" fillId="2" borderId="21" xfId="0" applyNumberFormat="1" applyFont="1" applyFill="1" applyBorder="1" applyAlignment="1" applyProtection="1">
      <alignment horizontal="center" vertical="center" wrapText="1"/>
      <protection/>
    </xf>
    <xf numFmtId="3" fontId="2" fillId="2" borderId="14"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3" fontId="2" fillId="2" borderId="11" xfId="0" applyNumberFormat="1" applyFont="1" applyFill="1" applyBorder="1" applyAlignment="1" applyProtection="1">
      <alignment horizontal="center" vertical="center" wrapText="1"/>
      <protection/>
    </xf>
    <xf numFmtId="3" fontId="2" fillId="2" borderId="13" xfId="0" applyNumberFormat="1"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2" fillId="2" borderId="18"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4" fillId="25" borderId="20" xfId="0" applyFont="1" applyFill="1" applyBorder="1" applyAlignment="1" applyProtection="1">
      <alignment horizontal="center" vertical="center" wrapText="1"/>
      <protection/>
    </xf>
    <xf numFmtId="0" fontId="4" fillId="25" borderId="14"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3" fontId="2" fillId="0" borderId="13" xfId="0" applyNumberFormat="1" applyFont="1" applyFill="1" applyBorder="1" applyAlignment="1" applyProtection="1">
      <alignment horizontal="center" vertical="center" wrapText="1"/>
      <protection/>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85725" cy="247650"/>
    <xdr:sp>
      <xdr:nvSpPr>
        <xdr:cNvPr id="1" name="Text Box 1"/>
        <xdr:cNvSpPr txBox="1">
          <a:spLocks noChangeArrowheads="1"/>
        </xdr:cNvSpPr>
      </xdr:nvSpPr>
      <xdr:spPr>
        <a:xfrm>
          <a:off x="981075" y="9144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4</xdr:row>
      <xdr:rowOff>0</xdr:rowOff>
    </xdr:from>
    <xdr:ext cx="85725" cy="247650"/>
    <xdr:sp>
      <xdr:nvSpPr>
        <xdr:cNvPr id="2" name="Text Box 1"/>
        <xdr:cNvSpPr txBox="1">
          <a:spLocks noChangeArrowheads="1"/>
        </xdr:cNvSpPr>
      </xdr:nvSpPr>
      <xdr:spPr>
        <a:xfrm>
          <a:off x="981075" y="9144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4</xdr:row>
      <xdr:rowOff>0</xdr:rowOff>
    </xdr:from>
    <xdr:ext cx="85725" cy="247650"/>
    <xdr:sp>
      <xdr:nvSpPr>
        <xdr:cNvPr id="3" name="Text Box 1"/>
        <xdr:cNvSpPr txBox="1">
          <a:spLocks noChangeArrowheads="1"/>
        </xdr:cNvSpPr>
      </xdr:nvSpPr>
      <xdr:spPr>
        <a:xfrm>
          <a:off x="981075" y="9144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114300</xdr:colOff>
      <xdr:row>0</xdr:row>
      <xdr:rowOff>0</xdr:rowOff>
    </xdr:from>
    <xdr:to>
      <xdr:col>7</xdr:col>
      <xdr:colOff>333375</xdr:colOff>
      <xdr:row>0</xdr:row>
      <xdr:rowOff>0</xdr:rowOff>
    </xdr:to>
    <xdr:sp>
      <xdr:nvSpPr>
        <xdr:cNvPr id="4" name="Line 31"/>
        <xdr:cNvSpPr>
          <a:spLocks/>
        </xdr:cNvSpPr>
      </xdr:nvSpPr>
      <xdr:spPr>
        <a:xfrm>
          <a:off x="1095375" y="0"/>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85725" cy="247650"/>
    <xdr:sp>
      <xdr:nvSpPr>
        <xdr:cNvPr id="1" name="Text Box 1"/>
        <xdr:cNvSpPr txBox="1">
          <a:spLocks noChangeArrowheads="1"/>
        </xdr:cNvSpPr>
      </xdr:nvSpPr>
      <xdr:spPr>
        <a:xfrm>
          <a:off x="857250" y="1076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5</xdr:row>
      <xdr:rowOff>0</xdr:rowOff>
    </xdr:from>
    <xdr:ext cx="85725" cy="247650"/>
    <xdr:sp>
      <xdr:nvSpPr>
        <xdr:cNvPr id="2" name="Text Box 1"/>
        <xdr:cNvSpPr txBox="1">
          <a:spLocks noChangeArrowheads="1"/>
        </xdr:cNvSpPr>
      </xdr:nvSpPr>
      <xdr:spPr>
        <a:xfrm>
          <a:off x="857250" y="1076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114300</xdr:colOff>
      <xdr:row>0</xdr:row>
      <xdr:rowOff>0</xdr:rowOff>
    </xdr:from>
    <xdr:to>
      <xdr:col>7</xdr:col>
      <xdr:colOff>333375</xdr:colOff>
      <xdr:row>0</xdr:row>
      <xdr:rowOff>0</xdr:rowOff>
    </xdr:to>
    <xdr:sp>
      <xdr:nvSpPr>
        <xdr:cNvPr id="3" name="Line 3"/>
        <xdr:cNvSpPr>
          <a:spLocks/>
        </xdr:cNvSpPr>
      </xdr:nvSpPr>
      <xdr:spPr>
        <a:xfrm>
          <a:off x="971550" y="0"/>
          <a:ext cx="2847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wnloads\6%20th&#225;ng%202013%20(1-8)\6%20th&#225;ng%202013%20(1-8)\Vi&#7879;c-%20L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ẫu BC việc theo CHV Mẫu 06"/>
      <sheetName val="Miễn Giảm"/>
      <sheetName val="Tổng Hợp Việc"/>
      <sheetName val="Bình Định"/>
      <sheetName val="Hà Tĩnh"/>
      <sheetName val="Kon Tum"/>
      <sheetName val="Nghệ An"/>
      <sheetName val="Phú Yên"/>
      <sheetName val="Quảng Bình"/>
      <sheetName val="Quảng Nam"/>
      <sheetName val="Quảng Ngãi"/>
      <sheetName val="Quảng Trị"/>
      <sheetName val="Thừa Thiên Huế"/>
      <sheetName val="Ha Nam"/>
      <sheetName val="Ha Noi"/>
      <sheetName val="Hai Duong"/>
      <sheetName val="Hai Phong"/>
      <sheetName val="Hoa Binh"/>
      <sheetName val="Hung Yen"/>
      <sheetName val="Lai Chau"/>
      <sheetName val="Lang Son"/>
      <sheetName val="Lao Cai"/>
      <sheetName val="Nam Dinh"/>
      <sheetName val="Ninh Binh"/>
      <sheetName val="Phu Tho"/>
      <sheetName val="Quang Ninh"/>
      <sheetName val="Son La"/>
      <sheetName val="Thai Binh"/>
      <sheetName val="Thai Nguyen"/>
      <sheetName val="Thanh Hoa"/>
      <sheetName val="Tuyen Quang"/>
      <sheetName val="Vinh Phuc"/>
      <sheetName val="Yen Bai"/>
    </sheetNames>
    <sheetDataSet>
      <sheetData sheetId="4">
        <row r="12">
          <cell r="AC12">
            <v>6909</v>
          </cell>
        </row>
        <row r="13">
          <cell r="AC13">
            <v>2986</v>
          </cell>
        </row>
        <row r="14">
          <cell r="AC14">
            <v>3923</v>
          </cell>
        </row>
        <row r="16">
          <cell r="AC16">
            <v>4960</v>
          </cell>
        </row>
        <row r="17">
          <cell r="AC17">
            <v>2529</v>
          </cell>
        </row>
        <row r="18">
          <cell r="AC18">
            <v>16</v>
          </cell>
        </row>
        <row r="19">
          <cell r="AC19">
            <v>33</v>
          </cell>
        </row>
        <row r="20">
          <cell r="AC20">
            <v>18</v>
          </cell>
        </row>
        <row r="21">
          <cell r="AC21">
            <v>82</v>
          </cell>
        </row>
        <row r="22">
          <cell r="AC22">
            <v>0</v>
          </cell>
        </row>
        <row r="23">
          <cell r="AC23">
            <v>1446</v>
          </cell>
        </row>
        <row r="24">
          <cell r="AC24">
            <v>836</v>
          </cell>
        </row>
        <row r="25">
          <cell r="AC25">
            <v>1949</v>
          </cell>
        </row>
        <row r="26">
          <cell r="AC26">
            <v>1541</v>
          </cell>
        </row>
        <row r="27">
          <cell r="AC27">
            <v>5</v>
          </cell>
        </row>
        <row r="28">
          <cell r="AC28">
            <v>403</v>
          </cell>
        </row>
      </sheetData>
      <sheetData sheetId="5">
        <row r="12">
          <cell r="AC12">
            <v>2305</v>
          </cell>
        </row>
        <row r="13">
          <cell r="AC13">
            <v>654</v>
          </cell>
        </row>
        <row r="14">
          <cell r="AC14">
            <v>1651</v>
          </cell>
        </row>
        <row r="16">
          <cell r="AC16">
            <v>1898</v>
          </cell>
        </row>
        <row r="17">
          <cell r="AC17">
            <v>1409</v>
          </cell>
        </row>
        <row r="18">
          <cell r="AC18">
            <v>8</v>
          </cell>
        </row>
        <row r="19">
          <cell r="AC19">
            <v>38</v>
          </cell>
        </row>
        <row r="20">
          <cell r="AC20">
            <v>0</v>
          </cell>
        </row>
        <row r="21">
          <cell r="AC21">
            <v>24</v>
          </cell>
        </row>
        <row r="22">
          <cell r="AC22">
            <v>0</v>
          </cell>
        </row>
        <row r="23">
          <cell r="AC23">
            <v>390</v>
          </cell>
        </row>
        <row r="24">
          <cell r="AC24">
            <v>29</v>
          </cell>
        </row>
        <row r="25">
          <cell r="AC25">
            <v>407</v>
          </cell>
        </row>
        <row r="26">
          <cell r="AC26">
            <v>319</v>
          </cell>
        </row>
        <row r="27">
          <cell r="AC27">
            <v>2</v>
          </cell>
        </row>
        <row r="28">
          <cell r="AC28">
            <v>86</v>
          </cell>
        </row>
      </sheetData>
      <sheetData sheetId="6">
        <row r="12">
          <cell r="AC12">
            <v>1738</v>
          </cell>
        </row>
        <row r="13">
          <cell r="AC13">
            <v>446</v>
          </cell>
        </row>
        <row r="14">
          <cell r="AC14">
            <v>1292</v>
          </cell>
        </row>
        <row r="16">
          <cell r="AC16">
            <v>1516</v>
          </cell>
        </row>
        <row r="17">
          <cell r="AC17">
            <v>867</v>
          </cell>
        </row>
        <row r="18">
          <cell r="AC18">
            <v>5</v>
          </cell>
        </row>
        <row r="19">
          <cell r="AC19">
            <v>4</v>
          </cell>
        </row>
        <row r="20">
          <cell r="AC20">
            <v>1</v>
          </cell>
        </row>
        <row r="21">
          <cell r="AC21">
            <v>6</v>
          </cell>
        </row>
        <row r="22">
          <cell r="AC22">
            <v>0</v>
          </cell>
        </row>
        <row r="23">
          <cell r="AC23">
            <v>560</v>
          </cell>
        </row>
        <row r="24">
          <cell r="AC24">
            <v>73</v>
          </cell>
        </row>
        <row r="25">
          <cell r="AC25">
            <v>222</v>
          </cell>
        </row>
        <row r="26">
          <cell r="AC26">
            <v>169</v>
          </cell>
        </row>
        <row r="27">
          <cell r="AC27">
            <v>1</v>
          </cell>
        </row>
        <row r="28">
          <cell r="AC28">
            <v>52</v>
          </cell>
        </row>
      </sheetData>
      <sheetData sheetId="7">
        <row r="12">
          <cell r="AC12">
            <v>9491</v>
          </cell>
        </row>
        <row r="13">
          <cell r="AC13">
            <v>4212</v>
          </cell>
        </row>
        <row r="14">
          <cell r="AC14">
            <v>5279</v>
          </cell>
        </row>
        <row r="16">
          <cell r="AC16">
            <v>6405</v>
          </cell>
        </row>
        <row r="17">
          <cell r="AC17">
            <v>3554</v>
          </cell>
        </row>
        <row r="18">
          <cell r="AC18">
            <v>43</v>
          </cell>
        </row>
        <row r="19">
          <cell r="AC19">
            <v>285</v>
          </cell>
        </row>
        <row r="20">
          <cell r="AC20">
            <v>28</v>
          </cell>
        </row>
        <row r="21">
          <cell r="AC21">
            <v>18</v>
          </cell>
        </row>
        <row r="22">
          <cell r="AC22">
            <v>0</v>
          </cell>
        </row>
        <row r="23">
          <cell r="AC23">
            <v>1667</v>
          </cell>
        </row>
        <row r="24">
          <cell r="AC24">
            <v>810</v>
          </cell>
        </row>
        <row r="25">
          <cell r="AC25">
            <v>3086</v>
          </cell>
        </row>
        <row r="26">
          <cell r="AC26">
            <v>2674</v>
          </cell>
        </row>
        <row r="27">
          <cell r="AC27">
            <v>1</v>
          </cell>
        </row>
        <row r="28">
          <cell r="AC28">
            <v>411</v>
          </cell>
        </row>
      </sheetData>
      <sheetData sheetId="8">
        <row r="12">
          <cell r="AC12">
            <v>4465</v>
          </cell>
        </row>
        <row r="13">
          <cell r="AC13">
            <v>1860</v>
          </cell>
        </row>
        <row r="14">
          <cell r="AC14">
            <v>2605</v>
          </cell>
        </row>
        <row r="16">
          <cell r="AC16">
            <v>3333</v>
          </cell>
        </row>
        <row r="17">
          <cell r="AC17">
            <v>1687</v>
          </cell>
        </row>
        <row r="18">
          <cell r="AC18">
            <v>25</v>
          </cell>
        </row>
        <row r="19">
          <cell r="AC19">
            <v>86</v>
          </cell>
        </row>
        <row r="20">
          <cell r="AC20">
            <v>1</v>
          </cell>
        </row>
        <row r="21">
          <cell r="AC21">
            <v>51</v>
          </cell>
        </row>
        <row r="22">
          <cell r="AC22">
            <v>0</v>
          </cell>
        </row>
        <row r="23">
          <cell r="AC23">
            <v>1482</v>
          </cell>
        </row>
        <row r="24">
          <cell r="AC24">
            <v>1</v>
          </cell>
        </row>
        <row r="25">
          <cell r="AC25">
            <v>1132</v>
          </cell>
        </row>
        <row r="26">
          <cell r="AC26">
            <v>987</v>
          </cell>
        </row>
        <row r="27">
          <cell r="AC27">
            <v>14</v>
          </cell>
        </row>
        <row r="28">
          <cell r="AC28">
            <v>131</v>
          </cell>
        </row>
      </sheetData>
      <sheetData sheetId="9">
        <row r="12">
          <cell r="AC12">
            <v>2144</v>
          </cell>
        </row>
        <row r="13">
          <cell r="AC13">
            <v>921</v>
          </cell>
        </row>
        <row r="14">
          <cell r="AC14">
            <v>1223</v>
          </cell>
        </row>
        <row r="16">
          <cell r="AC16">
            <v>1473</v>
          </cell>
        </row>
        <row r="17">
          <cell r="AC17">
            <v>951</v>
          </cell>
        </row>
        <row r="18">
          <cell r="AC18">
            <v>15</v>
          </cell>
        </row>
        <row r="19">
          <cell r="AC19">
            <v>23</v>
          </cell>
        </row>
        <row r="20">
          <cell r="AC20">
            <v>2</v>
          </cell>
        </row>
        <row r="21">
          <cell r="AC21">
            <v>7</v>
          </cell>
        </row>
        <row r="22">
          <cell r="AC22">
            <v>0</v>
          </cell>
        </row>
        <row r="23">
          <cell r="AC23">
            <v>450</v>
          </cell>
        </row>
        <row r="24">
          <cell r="AC24">
            <v>25</v>
          </cell>
        </row>
        <row r="25">
          <cell r="AC25">
            <v>671</v>
          </cell>
        </row>
        <row r="26">
          <cell r="AC26">
            <v>462</v>
          </cell>
        </row>
        <row r="27">
          <cell r="AC27">
            <v>0</v>
          </cell>
        </row>
        <row r="28">
          <cell r="AC28">
            <v>209</v>
          </cell>
        </row>
      </sheetData>
      <sheetData sheetId="10">
        <row r="12">
          <cell r="AC12">
            <v>4936</v>
          </cell>
        </row>
        <row r="13">
          <cell r="AC13">
            <v>2034</v>
          </cell>
        </row>
        <row r="14">
          <cell r="AC14">
            <v>2902</v>
          </cell>
        </row>
        <row r="16">
          <cell r="AC16">
            <v>3884</v>
          </cell>
        </row>
        <row r="17">
          <cell r="AC17">
            <v>2243</v>
          </cell>
        </row>
        <row r="18">
          <cell r="AC18">
            <v>42</v>
          </cell>
        </row>
        <row r="19">
          <cell r="AC19">
            <v>43</v>
          </cell>
        </row>
        <row r="20">
          <cell r="AC20">
            <v>10</v>
          </cell>
        </row>
        <row r="21">
          <cell r="AC21">
            <v>23</v>
          </cell>
        </row>
        <row r="22">
          <cell r="AC22">
            <v>0</v>
          </cell>
        </row>
        <row r="23">
          <cell r="AC23">
            <v>1185</v>
          </cell>
        </row>
        <row r="24">
          <cell r="AC24">
            <v>338</v>
          </cell>
        </row>
        <row r="25">
          <cell r="AC25">
            <v>1052</v>
          </cell>
        </row>
        <row r="26">
          <cell r="AC26">
            <v>764</v>
          </cell>
        </row>
        <row r="27">
          <cell r="AC27">
            <v>6</v>
          </cell>
        </row>
        <row r="28">
          <cell r="AC28">
            <v>282</v>
          </cell>
        </row>
      </sheetData>
      <sheetData sheetId="11">
        <row r="12">
          <cell r="AC12">
            <v>4815</v>
          </cell>
        </row>
        <row r="13">
          <cell r="AC13">
            <v>2081</v>
          </cell>
        </row>
        <row r="14">
          <cell r="AC14">
            <v>2734</v>
          </cell>
        </row>
        <row r="16">
          <cell r="AC16">
            <v>3419</v>
          </cell>
        </row>
        <row r="17">
          <cell r="AC17">
            <v>1781</v>
          </cell>
        </row>
        <row r="18">
          <cell r="AC18">
            <v>18</v>
          </cell>
        </row>
        <row r="19">
          <cell r="AC19">
            <v>42</v>
          </cell>
        </row>
        <row r="20">
          <cell r="AC20">
            <v>5</v>
          </cell>
        </row>
        <row r="21">
          <cell r="AC21">
            <v>60</v>
          </cell>
        </row>
        <row r="22">
          <cell r="AC22">
            <v>1</v>
          </cell>
        </row>
        <row r="23">
          <cell r="AC23">
            <v>1120</v>
          </cell>
        </row>
        <row r="24">
          <cell r="AC24">
            <v>392</v>
          </cell>
        </row>
        <row r="25">
          <cell r="AC25">
            <v>1396</v>
          </cell>
        </row>
        <row r="26">
          <cell r="AC26">
            <v>310</v>
          </cell>
        </row>
        <row r="27">
          <cell r="AC27">
            <v>15</v>
          </cell>
        </row>
        <row r="28">
          <cell r="AC28">
            <v>1071</v>
          </cell>
        </row>
      </sheetData>
      <sheetData sheetId="12">
        <row r="12">
          <cell r="AC12">
            <v>2056</v>
          </cell>
        </row>
        <row r="13">
          <cell r="AC13">
            <v>560</v>
          </cell>
        </row>
        <row r="14">
          <cell r="AC14">
            <v>1496</v>
          </cell>
        </row>
        <row r="16">
          <cell r="AC16">
            <v>1871</v>
          </cell>
        </row>
        <row r="17">
          <cell r="AC17">
            <v>1179</v>
          </cell>
        </row>
        <row r="18">
          <cell r="AC18">
            <v>7</v>
          </cell>
        </row>
        <row r="19">
          <cell r="AC19">
            <v>10</v>
          </cell>
        </row>
        <row r="20">
          <cell r="AC20">
            <v>0</v>
          </cell>
        </row>
        <row r="21">
          <cell r="AC21">
            <v>9</v>
          </cell>
        </row>
        <row r="22">
          <cell r="AC22">
            <v>0</v>
          </cell>
        </row>
        <row r="23">
          <cell r="AC23">
            <v>625</v>
          </cell>
        </row>
        <row r="24">
          <cell r="AC24">
            <v>41</v>
          </cell>
        </row>
        <row r="25">
          <cell r="AC25">
            <v>185</v>
          </cell>
        </row>
        <row r="26">
          <cell r="AC26">
            <v>177</v>
          </cell>
        </row>
        <row r="27">
          <cell r="AC27">
            <v>4</v>
          </cell>
        </row>
        <row r="28">
          <cell r="AC28">
            <v>4</v>
          </cell>
        </row>
      </sheetData>
      <sheetData sheetId="13">
        <row r="12">
          <cell r="AC12">
            <v>2846</v>
          </cell>
        </row>
        <row r="13">
          <cell r="AC13">
            <v>1292</v>
          </cell>
        </row>
        <row r="14">
          <cell r="AC14">
            <v>1554</v>
          </cell>
        </row>
        <row r="16">
          <cell r="AC16">
            <v>1855</v>
          </cell>
        </row>
        <row r="17">
          <cell r="AC17">
            <v>1062</v>
          </cell>
        </row>
        <row r="18">
          <cell r="AC18">
            <v>21</v>
          </cell>
        </row>
        <row r="19">
          <cell r="AC19">
            <v>114</v>
          </cell>
        </row>
        <row r="20">
          <cell r="AC20">
            <v>0</v>
          </cell>
        </row>
        <row r="21">
          <cell r="AC21">
            <v>18</v>
          </cell>
        </row>
        <row r="22">
          <cell r="AC22">
            <v>0</v>
          </cell>
        </row>
        <row r="23">
          <cell r="AC23">
            <v>408</v>
          </cell>
        </row>
        <row r="24">
          <cell r="AC24">
            <v>232</v>
          </cell>
        </row>
        <row r="25">
          <cell r="AC25">
            <v>991</v>
          </cell>
        </row>
        <row r="26">
          <cell r="AC26">
            <v>738</v>
          </cell>
        </row>
        <row r="27">
          <cell r="AC27">
            <v>13</v>
          </cell>
        </row>
        <row r="28">
          <cell r="AC28">
            <v>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12" t="s">
        <v>14</v>
      </c>
      <c r="B1" s="112"/>
      <c r="C1" s="111" t="s">
        <v>40</v>
      </c>
      <c r="D1" s="111"/>
      <c r="E1" s="111"/>
      <c r="F1" s="113" t="s">
        <v>36</v>
      </c>
      <c r="G1" s="113"/>
      <c r="H1" s="113"/>
    </row>
    <row r="2" spans="1:8" ht="33.75" customHeight="1">
      <c r="A2" s="114" t="s">
        <v>43</v>
      </c>
      <c r="B2" s="114"/>
      <c r="C2" s="111"/>
      <c r="D2" s="111"/>
      <c r="E2" s="111"/>
      <c r="F2" s="110" t="s">
        <v>37</v>
      </c>
      <c r="G2" s="110"/>
      <c r="H2" s="110"/>
    </row>
    <row r="3" spans="1:8" ht="19.5" customHeight="1">
      <c r="A3" s="4" t="s">
        <v>32</v>
      </c>
      <c r="B3" s="4"/>
      <c r="C3" s="22"/>
      <c r="D3" s="22"/>
      <c r="E3" s="22"/>
      <c r="F3" s="110" t="s">
        <v>38</v>
      </c>
      <c r="G3" s="110"/>
      <c r="H3" s="110"/>
    </row>
    <row r="4" spans="1:8" s="5" customFormat="1" ht="19.5" customHeight="1">
      <c r="A4" s="4"/>
      <c r="B4" s="4"/>
      <c r="D4" s="6"/>
      <c r="F4" s="7" t="s">
        <v>39</v>
      </c>
      <c r="G4" s="7"/>
      <c r="H4" s="7"/>
    </row>
    <row r="5" spans="1:8" s="21" customFormat="1" ht="36" customHeight="1">
      <c r="A5" s="92" t="s">
        <v>28</v>
      </c>
      <c r="B5" s="93"/>
      <c r="C5" s="96" t="s">
        <v>34</v>
      </c>
      <c r="D5" s="97"/>
      <c r="E5" s="98" t="s">
        <v>33</v>
      </c>
      <c r="F5" s="98"/>
      <c r="G5" s="98"/>
      <c r="H5" s="99"/>
    </row>
    <row r="6" spans="1:8" s="21" customFormat="1" ht="20.25" customHeight="1">
      <c r="A6" s="94"/>
      <c r="B6" s="95"/>
      <c r="C6" s="100" t="s">
        <v>2</v>
      </c>
      <c r="D6" s="100" t="s">
        <v>41</v>
      </c>
      <c r="E6" s="102" t="s">
        <v>35</v>
      </c>
      <c r="F6" s="99"/>
      <c r="G6" s="102" t="s">
        <v>42</v>
      </c>
      <c r="H6" s="99"/>
    </row>
    <row r="7" spans="1:8" s="21" customFormat="1" ht="52.5" customHeight="1">
      <c r="A7" s="94"/>
      <c r="B7" s="95"/>
      <c r="C7" s="101"/>
      <c r="D7" s="101"/>
      <c r="E7" s="3" t="s">
        <v>2</v>
      </c>
      <c r="F7" s="3" t="s">
        <v>7</v>
      </c>
      <c r="G7" s="3" t="s">
        <v>2</v>
      </c>
      <c r="H7" s="3" t="s">
        <v>7</v>
      </c>
    </row>
    <row r="8" spans="1:8" ht="15" customHeight="1">
      <c r="A8" s="104" t="s">
        <v>5</v>
      </c>
      <c r="B8" s="105"/>
      <c r="C8" s="8">
        <v>1</v>
      </c>
      <c r="D8" s="8" t="s">
        <v>20</v>
      </c>
      <c r="E8" s="8" t="s">
        <v>21</v>
      </c>
      <c r="F8" s="8" t="s">
        <v>29</v>
      </c>
      <c r="G8" s="8" t="s">
        <v>30</v>
      </c>
      <c r="H8" s="8" t="s">
        <v>31</v>
      </c>
    </row>
    <row r="9" spans="1:8" ht="26.25" customHeight="1">
      <c r="A9" s="106" t="s">
        <v>16</v>
      </c>
      <c r="B9" s="107"/>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19</v>
      </c>
      <c r="B12" s="2" t="s">
        <v>10</v>
      </c>
      <c r="C12" s="2"/>
      <c r="D12" s="11"/>
      <c r="E12" s="11"/>
      <c r="F12" s="11"/>
      <c r="G12" s="11"/>
      <c r="H12" s="11"/>
    </row>
    <row r="13" spans="1:8" ht="24.75" customHeight="1">
      <c r="A13" s="14" t="s">
        <v>20</v>
      </c>
      <c r="B13" s="2" t="s">
        <v>10</v>
      </c>
      <c r="C13" s="2"/>
      <c r="D13" s="11"/>
      <c r="E13" s="11"/>
      <c r="F13" s="11"/>
      <c r="G13" s="11"/>
      <c r="H13" s="11"/>
    </row>
    <row r="14" spans="1:8" ht="24.75" customHeight="1">
      <c r="A14" s="14" t="s">
        <v>21</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08" t="s">
        <v>26</v>
      </c>
      <c r="C16" s="108"/>
      <c r="D16" s="24"/>
      <c r="E16" s="89" t="s">
        <v>12</v>
      </c>
      <c r="F16" s="89"/>
      <c r="G16" s="89"/>
      <c r="H16" s="89"/>
    </row>
    <row r="17" spans="2:8" ht="15.75" customHeight="1">
      <c r="B17" s="108"/>
      <c r="C17" s="108"/>
      <c r="D17" s="24"/>
      <c r="E17" s="90" t="s">
        <v>17</v>
      </c>
      <c r="F17" s="90"/>
      <c r="G17" s="90"/>
      <c r="H17" s="90"/>
    </row>
    <row r="18" spans="2:8" s="25" customFormat="1" ht="15.75" customHeight="1">
      <c r="B18" s="108"/>
      <c r="C18" s="108"/>
      <c r="D18" s="26"/>
      <c r="E18" s="91" t="s">
        <v>25</v>
      </c>
      <c r="F18" s="91"/>
      <c r="G18" s="91"/>
      <c r="H18" s="91"/>
    </row>
    <row r="20" ht="15.75">
      <c r="B20" s="17"/>
    </row>
    <row r="22" ht="15.75" hidden="1">
      <c r="A22" s="18" t="s">
        <v>18</v>
      </c>
    </row>
    <row r="23" spans="1:3" ht="15.75" hidden="1">
      <c r="A23" s="19"/>
      <c r="B23" s="109" t="s">
        <v>22</v>
      </c>
      <c r="C23" s="109"/>
    </row>
    <row r="24" spans="1:8" ht="15.75" customHeight="1" hidden="1">
      <c r="A24" s="20" t="s">
        <v>13</v>
      </c>
      <c r="B24" s="103" t="s">
        <v>23</v>
      </c>
      <c r="C24" s="103"/>
      <c r="D24" s="20"/>
      <c r="E24" s="20"/>
      <c r="F24" s="20"/>
      <c r="G24" s="20"/>
      <c r="H24" s="20"/>
    </row>
    <row r="25" spans="1:8" ht="15" customHeight="1" hidden="1">
      <c r="A25" s="20"/>
      <c r="B25" s="103" t="s">
        <v>24</v>
      </c>
      <c r="C25" s="103"/>
      <c r="D25" s="103"/>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AF75"/>
  <sheetViews>
    <sheetView view="pageLayout" zoomScaleSheetLayoutView="100" workbookViewId="0" topLeftCell="A1">
      <selection activeCell="A3" sqref="A3:V3"/>
    </sheetView>
  </sheetViews>
  <sheetFormatPr defaultColWidth="9.00390625" defaultRowHeight="15.75"/>
  <cols>
    <col min="1" max="1" width="3.875" style="28" customWidth="1"/>
    <col min="2" max="2" width="9.00390625" style="28" customWidth="1"/>
    <col min="3" max="3" width="6.875" style="28" customWidth="1"/>
    <col min="4" max="4" width="6.875" style="27" customWidth="1"/>
    <col min="5" max="5" width="7.00390625" style="27" customWidth="1"/>
    <col min="6" max="6" width="6.375" style="27" customWidth="1"/>
    <col min="7" max="7" width="6.625" style="27" customWidth="1"/>
    <col min="8" max="8" width="5.75390625" style="27" customWidth="1"/>
    <col min="9" max="9" width="6.625" style="27" customWidth="1"/>
    <col min="10" max="10" width="5.00390625" style="27" customWidth="1"/>
    <col min="11" max="11" width="5.375" style="27" customWidth="1"/>
    <col min="12" max="12" width="4.625" style="27" customWidth="1"/>
    <col min="13" max="13" width="6.125" style="27" customWidth="1"/>
    <col min="14" max="14" width="6.625" style="27" customWidth="1"/>
    <col min="15" max="16" width="6.125" style="27" customWidth="1"/>
    <col min="17" max="17" width="5.875" style="27" customWidth="1"/>
    <col min="18" max="18" width="6.00390625" style="27" customWidth="1"/>
    <col min="19" max="20" width="5.875" style="27" customWidth="1"/>
    <col min="21" max="21" width="5.625" style="27" customWidth="1"/>
    <col min="22" max="22" width="5.625" style="28" customWidth="1"/>
    <col min="23" max="16384" width="9.00390625" style="28" customWidth="1"/>
  </cols>
  <sheetData>
    <row r="1" spans="1:22" ht="18.75">
      <c r="A1" s="122" t="s">
        <v>209</v>
      </c>
      <c r="B1" s="123"/>
      <c r="C1" s="123"/>
      <c r="D1" s="123"/>
      <c r="E1" s="123"/>
      <c r="F1" s="123"/>
      <c r="G1" s="123"/>
      <c r="H1" s="123"/>
      <c r="I1" s="123"/>
      <c r="J1" s="123"/>
      <c r="K1" s="123"/>
      <c r="L1" s="123"/>
      <c r="M1" s="123"/>
      <c r="N1" s="123"/>
      <c r="O1" s="123"/>
      <c r="P1" s="123"/>
      <c r="Q1" s="123"/>
      <c r="R1" s="123"/>
      <c r="S1" s="123"/>
      <c r="T1" s="123"/>
      <c r="U1" s="123"/>
      <c r="V1" s="123"/>
    </row>
    <row r="2" spans="1:22" ht="18.75">
      <c r="A2" s="122" t="s">
        <v>210</v>
      </c>
      <c r="B2" s="122"/>
      <c r="C2" s="122"/>
      <c r="D2" s="122"/>
      <c r="E2" s="122"/>
      <c r="F2" s="122"/>
      <c r="G2" s="122"/>
      <c r="H2" s="122"/>
      <c r="I2" s="122"/>
      <c r="J2" s="122"/>
      <c r="K2" s="122"/>
      <c r="L2" s="122"/>
      <c r="M2" s="122"/>
      <c r="N2" s="122"/>
      <c r="O2" s="122"/>
      <c r="P2" s="122"/>
      <c r="Q2" s="122"/>
      <c r="R2" s="122"/>
      <c r="S2" s="122"/>
      <c r="T2" s="122"/>
      <c r="U2" s="122"/>
      <c r="V2" s="122"/>
    </row>
    <row r="3" spans="1:22" ht="18.75">
      <c r="A3" s="126" t="s">
        <v>215</v>
      </c>
      <c r="B3" s="122"/>
      <c r="C3" s="122"/>
      <c r="D3" s="122"/>
      <c r="E3" s="122"/>
      <c r="F3" s="122"/>
      <c r="G3" s="122"/>
      <c r="H3" s="122"/>
      <c r="I3" s="122"/>
      <c r="J3" s="122"/>
      <c r="K3" s="122"/>
      <c r="L3" s="122"/>
      <c r="M3" s="122"/>
      <c r="N3" s="122"/>
      <c r="O3" s="122"/>
      <c r="P3" s="122"/>
      <c r="Q3" s="122"/>
      <c r="R3" s="122"/>
      <c r="S3" s="122"/>
      <c r="T3" s="122"/>
      <c r="U3" s="122"/>
      <c r="V3" s="122"/>
    </row>
    <row r="4" spans="1:22" ht="15.75">
      <c r="A4" s="84"/>
      <c r="B4" s="84"/>
      <c r="C4" s="84"/>
      <c r="D4" s="84"/>
      <c r="E4" s="84"/>
      <c r="F4" s="84"/>
      <c r="G4" s="84"/>
      <c r="H4" s="84"/>
      <c r="I4" s="84"/>
      <c r="J4" s="84"/>
      <c r="K4" s="84"/>
      <c r="L4" s="84"/>
      <c r="M4" s="84"/>
      <c r="N4" s="84"/>
      <c r="O4" s="84"/>
      <c r="P4" s="84"/>
      <c r="Q4" s="84"/>
      <c r="R4" s="84"/>
      <c r="S4" s="84"/>
      <c r="T4" s="124" t="s">
        <v>211</v>
      </c>
      <c r="U4" s="124"/>
      <c r="V4" s="124"/>
    </row>
    <row r="5" spans="1:22" s="29" customFormat="1" ht="17.25" customHeight="1">
      <c r="A5" s="119" t="s">
        <v>62</v>
      </c>
      <c r="B5" s="125" t="s">
        <v>28</v>
      </c>
      <c r="C5" s="117" t="s">
        <v>44</v>
      </c>
      <c r="D5" s="118"/>
      <c r="E5" s="118"/>
      <c r="F5" s="118" t="s">
        <v>45</v>
      </c>
      <c r="G5" s="118"/>
      <c r="H5" s="118"/>
      <c r="I5" s="118"/>
      <c r="J5" s="118"/>
      <c r="K5" s="118"/>
      <c r="L5" s="118"/>
      <c r="M5" s="118"/>
      <c r="N5" s="118"/>
      <c r="O5" s="118"/>
      <c r="P5" s="118"/>
      <c r="Q5" s="118"/>
      <c r="R5" s="118"/>
      <c r="S5" s="118"/>
      <c r="T5" s="117" t="s">
        <v>46</v>
      </c>
      <c r="U5" s="117" t="s">
        <v>207</v>
      </c>
      <c r="V5" s="117" t="s">
        <v>47</v>
      </c>
    </row>
    <row r="6" spans="1:32" s="31" customFormat="1" ht="31.5" customHeight="1">
      <c r="A6" s="119"/>
      <c r="B6" s="125"/>
      <c r="C6" s="117" t="s">
        <v>48</v>
      </c>
      <c r="D6" s="117" t="s">
        <v>6</v>
      </c>
      <c r="E6" s="118"/>
      <c r="F6" s="118" t="s">
        <v>49</v>
      </c>
      <c r="G6" s="118"/>
      <c r="H6" s="118"/>
      <c r="I6" s="118"/>
      <c r="J6" s="118"/>
      <c r="K6" s="118"/>
      <c r="L6" s="118"/>
      <c r="M6" s="118"/>
      <c r="N6" s="118"/>
      <c r="O6" s="118"/>
      <c r="P6" s="118" t="s">
        <v>50</v>
      </c>
      <c r="Q6" s="118"/>
      <c r="R6" s="118"/>
      <c r="S6" s="118"/>
      <c r="T6" s="118"/>
      <c r="U6" s="117"/>
      <c r="V6" s="118"/>
      <c r="W6" s="30"/>
      <c r="X6" s="30"/>
      <c r="Y6" s="30"/>
      <c r="Z6" s="30"/>
      <c r="AA6" s="30"/>
      <c r="AB6" s="30"/>
      <c r="AC6" s="30"/>
      <c r="AD6" s="30"/>
      <c r="AE6" s="30"/>
      <c r="AF6" s="30"/>
    </row>
    <row r="7" spans="1:22" s="29" customFormat="1" ht="15.75" customHeight="1">
      <c r="A7" s="119"/>
      <c r="B7" s="125"/>
      <c r="C7" s="118"/>
      <c r="D7" s="118"/>
      <c r="E7" s="118"/>
      <c r="F7" s="117" t="s">
        <v>51</v>
      </c>
      <c r="G7" s="118" t="s">
        <v>6</v>
      </c>
      <c r="H7" s="118"/>
      <c r="I7" s="118"/>
      <c r="J7" s="118"/>
      <c r="K7" s="118"/>
      <c r="L7" s="118"/>
      <c r="M7" s="118"/>
      <c r="N7" s="118"/>
      <c r="O7" s="118"/>
      <c r="P7" s="117" t="s">
        <v>15</v>
      </c>
      <c r="Q7" s="117" t="s">
        <v>6</v>
      </c>
      <c r="R7" s="117"/>
      <c r="S7" s="117"/>
      <c r="T7" s="118"/>
      <c r="U7" s="117"/>
      <c r="V7" s="118"/>
    </row>
    <row r="8" spans="1:22" s="29" customFormat="1" ht="15.75" customHeight="1">
      <c r="A8" s="119"/>
      <c r="B8" s="125"/>
      <c r="C8" s="118"/>
      <c r="D8" s="117" t="s">
        <v>52</v>
      </c>
      <c r="E8" s="117" t="s">
        <v>53</v>
      </c>
      <c r="F8" s="117"/>
      <c r="G8" s="117" t="s">
        <v>55</v>
      </c>
      <c r="H8" s="117" t="s">
        <v>56</v>
      </c>
      <c r="I8" s="118" t="s">
        <v>54</v>
      </c>
      <c r="J8" s="117" t="s">
        <v>58</v>
      </c>
      <c r="K8" s="117" t="s">
        <v>57</v>
      </c>
      <c r="L8" s="120" t="s">
        <v>107</v>
      </c>
      <c r="M8" s="120"/>
      <c r="N8" s="118" t="s">
        <v>108</v>
      </c>
      <c r="O8" s="118" t="s">
        <v>60</v>
      </c>
      <c r="P8" s="118"/>
      <c r="Q8" s="118" t="s">
        <v>61</v>
      </c>
      <c r="R8" s="118" t="s">
        <v>3</v>
      </c>
      <c r="S8" s="117" t="s">
        <v>4</v>
      </c>
      <c r="T8" s="118"/>
      <c r="U8" s="117"/>
      <c r="V8" s="118"/>
    </row>
    <row r="9" spans="1:22" s="29" customFormat="1" ht="122.25" customHeight="1">
      <c r="A9" s="119"/>
      <c r="B9" s="125"/>
      <c r="C9" s="118"/>
      <c r="D9" s="118"/>
      <c r="E9" s="118"/>
      <c r="F9" s="117"/>
      <c r="G9" s="117"/>
      <c r="H9" s="117"/>
      <c r="I9" s="118"/>
      <c r="J9" s="117"/>
      <c r="K9" s="117"/>
      <c r="L9" s="34" t="s">
        <v>27</v>
      </c>
      <c r="M9" s="33" t="s">
        <v>59</v>
      </c>
      <c r="N9" s="118"/>
      <c r="O9" s="118"/>
      <c r="P9" s="118"/>
      <c r="Q9" s="121"/>
      <c r="R9" s="118"/>
      <c r="S9" s="117"/>
      <c r="T9" s="118"/>
      <c r="U9" s="117"/>
      <c r="V9" s="118"/>
    </row>
    <row r="10" spans="1:22" ht="15.75" customHeight="1">
      <c r="A10" s="115" t="s">
        <v>5</v>
      </c>
      <c r="B10" s="115"/>
      <c r="C10" s="35">
        <v>1</v>
      </c>
      <c r="D10" s="35">
        <v>2</v>
      </c>
      <c r="E10" s="35">
        <v>3</v>
      </c>
      <c r="F10" s="35">
        <v>4</v>
      </c>
      <c r="G10" s="35">
        <v>5</v>
      </c>
      <c r="H10" s="35">
        <v>6</v>
      </c>
      <c r="I10" s="35">
        <v>7</v>
      </c>
      <c r="J10" s="35">
        <v>8</v>
      </c>
      <c r="K10" s="35">
        <v>9</v>
      </c>
      <c r="L10" s="35">
        <v>10</v>
      </c>
      <c r="M10" s="35">
        <v>11</v>
      </c>
      <c r="N10" s="35" t="s">
        <v>66</v>
      </c>
      <c r="O10" s="35" t="s">
        <v>67</v>
      </c>
      <c r="P10" s="35" t="s">
        <v>68</v>
      </c>
      <c r="Q10" s="35" t="s">
        <v>69</v>
      </c>
      <c r="R10" s="35" t="s">
        <v>70</v>
      </c>
      <c r="S10" s="35" t="s">
        <v>71</v>
      </c>
      <c r="T10" s="35" t="s">
        <v>72</v>
      </c>
      <c r="U10" s="35" t="s">
        <v>73</v>
      </c>
      <c r="V10" s="35" t="s">
        <v>74</v>
      </c>
    </row>
    <row r="11" spans="1:22" ht="18.75" customHeight="1">
      <c r="A11" s="116" t="s">
        <v>109</v>
      </c>
      <c r="B11" s="116"/>
      <c r="C11" s="40">
        <f aca="true" t="shared" si="0" ref="C11:T11">SUM(C12:C74)</f>
        <v>479029</v>
      </c>
      <c r="D11" s="40">
        <f t="shared" si="0"/>
        <v>230684</v>
      </c>
      <c r="E11" s="40">
        <f t="shared" si="0"/>
        <v>248345</v>
      </c>
      <c r="F11" s="40">
        <f t="shared" si="0"/>
        <v>349647</v>
      </c>
      <c r="G11" s="40">
        <f t="shared" si="0"/>
        <v>164107</v>
      </c>
      <c r="H11" s="40">
        <f t="shared" si="0"/>
        <v>2975</v>
      </c>
      <c r="I11" s="40">
        <f t="shared" si="0"/>
        <v>5759</v>
      </c>
      <c r="J11" s="40">
        <f t="shared" si="0"/>
        <v>677</v>
      </c>
      <c r="K11" s="40">
        <f t="shared" si="0"/>
        <v>4273</v>
      </c>
      <c r="L11" s="40">
        <f t="shared" si="0"/>
        <v>34</v>
      </c>
      <c r="M11" s="40">
        <f t="shared" si="0"/>
        <v>138794</v>
      </c>
      <c r="N11" s="40">
        <f t="shared" si="0"/>
        <v>138828</v>
      </c>
      <c r="O11" s="40">
        <f t="shared" si="0"/>
        <v>33028</v>
      </c>
      <c r="P11" s="40">
        <f t="shared" si="0"/>
        <v>129382</v>
      </c>
      <c r="Q11" s="40">
        <f t="shared" si="0"/>
        <v>90566</v>
      </c>
      <c r="R11" s="40">
        <f t="shared" si="0"/>
        <v>642</v>
      </c>
      <c r="S11" s="40">
        <f t="shared" si="0"/>
        <v>38174</v>
      </c>
      <c r="T11" s="40">
        <f t="shared" si="0"/>
        <v>301238</v>
      </c>
      <c r="U11" s="72">
        <f aca="true" t="shared" si="1" ref="U11:U42">F11/C11</f>
        <v>0.7299077926388591</v>
      </c>
      <c r="V11" s="36">
        <f aca="true" t="shared" si="2" ref="V11:V42">(G11+H11+I11+J11+K11)/F11</f>
        <v>0.508487131306718</v>
      </c>
    </row>
    <row r="12" spans="1:24" ht="18.75" customHeight="1">
      <c r="A12" s="32" t="s">
        <v>19</v>
      </c>
      <c r="B12" s="74" t="s">
        <v>163</v>
      </c>
      <c r="C12" s="43">
        <v>9036</v>
      </c>
      <c r="D12" s="41">
        <v>3816</v>
      </c>
      <c r="E12" s="41">
        <v>5220</v>
      </c>
      <c r="F12" s="41">
        <v>7215</v>
      </c>
      <c r="G12" s="41">
        <v>3472</v>
      </c>
      <c r="H12" s="41">
        <v>43</v>
      </c>
      <c r="I12" s="41">
        <v>81</v>
      </c>
      <c r="J12" s="41">
        <v>17</v>
      </c>
      <c r="K12" s="42">
        <v>223</v>
      </c>
      <c r="L12" s="41">
        <v>0</v>
      </c>
      <c r="M12" s="41">
        <v>3124</v>
      </c>
      <c r="N12" s="41">
        <v>3124</v>
      </c>
      <c r="O12" s="41">
        <v>255</v>
      </c>
      <c r="P12" s="41">
        <v>1821</v>
      </c>
      <c r="Q12" s="41">
        <v>1170</v>
      </c>
      <c r="R12" s="42">
        <v>31</v>
      </c>
      <c r="S12" s="42">
        <v>620</v>
      </c>
      <c r="T12" s="37">
        <f aca="true" t="shared" si="3" ref="T12:T43">C12-G12-H12-I12-J12-K12</f>
        <v>5200</v>
      </c>
      <c r="U12" s="72">
        <f t="shared" si="1"/>
        <v>0.798472775564409</v>
      </c>
      <c r="V12" s="38">
        <f t="shared" si="2"/>
        <v>0.5316701316701317</v>
      </c>
      <c r="W12" s="28">
        <v>3816</v>
      </c>
      <c r="X12" s="45">
        <f aca="true" t="shared" si="4" ref="X12:X43">W12-D12</f>
        <v>0</v>
      </c>
    </row>
    <row r="13" spans="1:24" ht="18.75" customHeight="1">
      <c r="A13" s="32" t="s">
        <v>20</v>
      </c>
      <c r="B13" s="75" t="s">
        <v>164</v>
      </c>
      <c r="C13" s="44">
        <v>6547</v>
      </c>
      <c r="D13" s="42">
        <v>3364</v>
      </c>
      <c r="E13" s="42">
        <v>3183</v>
      </c>
      <c r="F13" s="42">
        <v>5400</v>
      </c>
      <c r="G13" s="42">
        <v>2556</v>
      </c>
      <c r="H13" s="42">
        <v>43</v>
      </c>
      <c r="I13" s="42">
        <v>105</v>
      </c>
      <c r="J13" s="42">
        <v>1</v>
      </c>
      <c r="K13" s="42">
        <v>47</v>
      </c>
      <c r="L13" s="42">
        <v>0</v>
      </c>
      <c r="M13" s="42">
        <v>2294</v>
      </c>
      <c r="N13" s="42">
        <v>2294</v>
      </c>
      <c r="O13" s="42">
        <v>354</v>
      </c>
      <c r="P13" s="42">
        <v>1147</v>
      </c>
      <c r="Q13" s="42">
        <v>684</v>
      </c>
      <c r="R13" s="42">
        <v>1</v>
      </c>
      <c r="S13" s="42">
        <v>462</v>
      </c>
      <c r="T13" s="37">
        <f t="shared" si="3"/>
        <v>3795</v>
      </c>
      <c r="U13" s="72">
        <f t="shared" si="1"/>
        <v>0.8248052543149534</v>
      </c>
      <c r="V13" s="38">
        <f t="shared" si="2"/>
        <v>0.5096296296296297</v>
      </c>
      <c r="W13" s="28">
        <v>3364</v>
      </c>
      <c r="X13" s="45">
        <f t="shared" si="4"/>
        <v>0</v>
      </c>
    </row>
    <row r="14" spans="1:24" ht="18.75" customHeight="1">
      <c r="A14" s="32" t="s">
        <v>21</v>
      </c>
      <c r="B14" s="76" t="s">
        <v>125</v>
      </c>
      <c r="C14" s="41">
        <v>6971</v>
      </c>
      <c r="D14" s="41">
        <v>2945</v>
      </c>
      <c r="E14" s="41">
        <v>4026</v>
      </c>
      <c r="F14" s="41">
        <v>4435</v>
      </c>
      <c r="G14" s="41">
        <v>2717</v>
      </c>
      <c r="H14" s="41">
        <v>64</v>
      </c>
      <c r="I14" s="41">
        <v>195</v>
      </c>
      <c r="J14" s="41">
        <v>11</v>
      </c>
      <c r="K14" s="42">
        <v>54</v>
      </c>
      <c r="L14" s="41">
        <v>0</v>
      </c>
      <c r="M14" s="41">
        <v>1097</v>
      </c>
      <c r="N14" s="41">
        <v>1097</v>
      </c>
      <c r="O14" s="41">
        <v>297</v>
      </c>
      <c r="P14" s="41">
        <v>2536</v>
      </c>
      <c r="Q14" s="41">
        <v>2435</v>
      </c>
      <c r="R14" s="42">
        <v>7</v>
      </c>
      <c r="S14" s="42">
        <v>94</v>
      </c>
      <c r="T14" s="37">
        <f t="shared" si="3"/>
        <v>3930</v>
      </c>
      <c r="U14" s="72">
        <f t="shared" si="1"/>
        <v>0.636207143881796</v>
      </c>
      <c r="V14" s="38">
        <f t="shared" si="2"/>
        <v>0.6856820744081172</v>
      </c>
      <c r="W14" s="28">
        <v>2945</v>
      </c>
      <c r="X14" s="45">
        <f t="shared" si="4"/>
        <v>0</v>
      </c>
    </row>
    <row r="15" spans="1:24" ht="18.75" customHeight="1">
      <c r="A15" s="32" t="s">
        <v>29</v>
      </c>
      <c r="B15" s="76" t="s">
        <v>126</v>
      </c>
      <c r="C15" s="41">
        <v>1354</v>
      </c>
      <c r="D15" s="41">
        <v>680</v>
      </c>
      <c r="E15" s="41">
        <v>674</v>
      </c>
      <c r="F15" s="41">
        <v>669</v>
      </c>
      <c r="G15" s="41">
        <v>435</v>
      </c>
      <c r="H15" s="41">
        <v>12</v>
      </c>
      <c r="I15" s="41">
        <v>27</v>
      </c>
      <c r="J15" s="41">
        <v>2</v>
      </c>
      <c r="K15" s="42">
        <v>12</v>
      </c>
      <c r="L15" s="41">
        <v>7</v>
      </c>
      <c r="M15" s="41">
        <v>118</v>
      </c>
      <c r="N15" s="41">
        <v>125</v>
      </c>
      <c r="O15" s="41">
        <v>56</v>
      </c>
      <c r="P15" s="41">
        <v>685</v>
      </c>
      <c r="Q15" s="41">
        <v>684</v>
      </c>
      <c r="R15" s="42">
        <v>0</v>
      </c>
      <c r="S15" s="42">
        <v>1</v>
      </c>
      <c r="T15" s="37">
        <f t="shared" si="3"/>
        <v>866</v>
      </c>
      <c r="U15" s="72">
        <f t="shared" si="1"/>
        <v>0.49409158050221563</v>
      </c>
      <c r="V15" s="38">
        <f t="shared" si="2"/>
        <v>0.7294469357249627</v>
      </c>
      <c r="W15" s="28">
        <v>680</v>
      </c>
      <c r="X15" s="45">
        <f t="shared" si="4"/>
        <v>0</v>
      </c>
    </row>
    <row r="16" spans="1:24" ht="18.75" customHeight="1">
      <c r="A16" s="32" t="s">
        <v>30</v>
      </c>
      <c r="B16" s="76" t="s">
        <v>127</v>
      </c>
      <c r="C16" s="41">
        <v>3623</v>
      </c>
      <c r="D16" s="41">
        <v>1414</v>
      </c>
      <c r="E16" s="41">
        <v>2209</v>
      </c>
      <c r="F16" s="41">
        <v>2572</v>
      </c>
      <c r="G16" s="41">
        <v>1600</v>
      </c>
      <c r="H16" s="41">
        <v>25</v>
      </c>
      <c r="I16" s="41">
        <v>48</v>
      </c>
      <c r="J16" s="41">
        <v>13</v>
      </c>
      <c r="K16" s="42">
        <v>27</v>
      </c>
      <c r="L16" s="41">
        <v>0</v>
      </c>
      <c r="M16" s="41">
        <v>697</v>
      </c>
      <c r="N16" s="41">
        <v>697</v>
      </c>
      <c r="O16" s="41">
        <v>162</v>
      </c>
      <c r="P16" s="41">
        <v>1051</v>
      </c>
      <c r="Q16" s="41">
        <v>971</v>
      </c>
      <c r="R16" s="42">
        <v>2</v>
      </c>
      <c r="S16" s="42">
        <v>78</v>
      </c>
      <c r="T16" s="37">
        <f t="shared" si="3"/>
        <v>1910</v>
      </c>
      <c r="U16" s="72">
        <f t="shared" si="1"/>
        <v>0.7099089152635937</v>
      </c>
      <c r="V16" s="38">
        <f t="shared" si="2"/>
        <v>0.6660186625194401</v>
      </c>
      <c r="W16" s="28">
        <v>1414</v>
      </c>
      <c r="X16" s="45">
        <f t="shared" si="4"/>
        <v>0</v>
      </c>
    </row>
    <row r="17" spans="1:24" ht="18.75" customHeight="1">
      <c r="A17" s="32" t="s">
        <v>31</v>
      </c>
      <c r="B17" s="75" t="s">
        <v>165</v>
      </c>
      <c r="C17" s="44">
        <v>9936</v>
      </c>
      <c r="D17" s="42">
        <v>3771</v>
      </c>
      <c r="E17" s="42">
        <v>6165</v>
      </c>
      <c r="F17" s="42">
        <v>8743</v>
      </c>
      <c r="G17" s="42">
        <v>4154</v>
      </c>
      <c r="H17" s="42">
        <v>37</v>
      </c>
      <c r="I17" s="42">
        <v>50</v>
      </c>
      <c r="J17" s="42">
        <v>0</v>
      </c>
      <c r="K17" s="42">
        <v>129</v>
      </c>
      <c r="L17" s="42">
        <v>0</v>
      </c>
      <c r="M17" s="42">
        <v>4053</v>
      </c>
      <c r="N17" s="42">
        <v>4053</v>
      </c>
      <c r="O17" s="42">
        <v>320</v>
      </c>
      <c r="P17" s="42">
        <v>1193</v>
      </c>
      <c r="Q17" s="42">
        <v>703</v>
      </c>
      <c r="R17" s="42">
        <v>8</v>
      </c>
      <c r="S17" s="42">
        <v>482</v>
      </c>
      <c r="T17" s="37">
        <f t="shared" si="3"/>
        <v>5566</v>
      </c>
      <c r="U17" s="72">
        <f t="shared" si="1"/>
        <v>0.8799315619967794</v>
      </c>
      <c r="V17" s="38">
        <f t="shared" si="2"/>
        <v>0.49982843417591216</v>
      </c>
      <c r="W17" s="28">
        <v>3771</v>
      </c>
      <c r="X17" s="45">
        <f t="shared" si="4"/>
        <v>0</v>
      </c>
    </row>
    <row r="18" spans="1:24" ht="18.75" customHeight="1">
      <c r="A18" s="32" t="s">
        <v>63</v>
      </c>
      <c r="B18" s="75" t="s">
        <v>166</v>
      </c>
      <c r="C18" s="43">
        <v>13755</v>
      </c>
      <c r="D18" s="41">
        <v>5277</v>
      </c>
      <c r="E18" s="41">
        <v>8478</v>
      </c>
      <c r="F18" s="41">
        <v>12383</v>
      </c>
      <c r="G18" s="41">
        <v>5190</v>
      </c>
      <c r="H18" s="41">
        <v>87</v>
      </c>
      <c r="I18" s="41">
        <v>109</v>
      </c>
      <c r="J18" s="41">
        <v>3</v>
      </c>
      <c r="K18" s="42">
        <v>78</v>
      </c>
      <c r="L18" s="41">
        <v>0</v>
      </c>
      <c r="M18" s="41">
        <v>6748</v>
      </c>
      <c r="N18" s="41">
        <v>6748</v>
      </c>
      <c r="O18" s="41">
        <v>168</v>
      </c>
      <c r="P18" s="41">
        <v>1372</v>
      </c>
      <c r="Q18" s="41">
        <v>764</v>
      </c>
      <c r="R18" s="42">
        <v>18</v>
      </c>
      <c r="S18" s="42">
        <v>590</v>
      </c>
      <c r="T18" s="37">
        <f t="shared" si="3"/>
        <v>8288</v>
      </c>
      <c r="U18" s="72">
        <f t="shared" si="1"/>
        <v>0.9002544529262086</v>
      </c>
      <c r="V18" s="38">
        <f t="shared" si="2"/>
        <v>0.44149236856981344</v>
      </c>
      <c r="W18" s="28">
        <v>5277</v>
      </c>
      <c r="X18" s="45">
        <f t="shared" si="4"/>
        <v>0</v>
      </c>
    </row>
    <row r="19" spans="1:24" ht="18.75" customHeight="1">
      <c r="A19" s="32" t="s">
        <v>64</v>
      </c>
      <c r="B19" s="76" t="s">
        <v>116</v>
      </c>
      <c r="C19" s="85">
        <f>'[1]Bình Định'!AC12</f>
        <v>6909</v>
      </c>
      <c r="D19" s="85">
        <f>'[1]Bình Định'!AC13</f>
        <v>2986</v>
      </c>
      <c r="E19" s="85">
        <f>'[1]Bình Định'!AC14</f>
        <v>3923</v>
      </c>
      <c r="F19" s="85">
        <f>'[1]Bình Định'!AC16</f>
        <v>4960</v>
      </c>
      <c r="G19" s="85">
        <f>'[1]Bình Định'!AC17</f>
        <v>2529</v>
      </c>
      <c r="H19" s="85">
        <f>'[1]Bình Định'!AC18</f>
        <v>16</v>
      </c>
      <c r="I19" s="85">
        <f>'[1]Bình Định'!AC19</f>
        <v>33</v>
      </c>
      <c r="J19" s="85">
        <f>'[1]Bình Định'!AC20</f>
        <v>18</v>
      </c>
      <c r="K19" s="86">
        <f>'[1]Bình Định'!AC21</f>
        <v>82</v>
      </c>
      <c r="L19" s="85">
        <f>'[1]Bình Định'!AC22</f>
        <v>0</v>
      </c>
      <c r="M19" s="85">
        <f>'[1]Bình Định'!AC23</f>
        <v>1446</v>
      </c>
      <c r="N19" s="85">
        <f>L19+M19</f>
        <v>1446</v>
      </c>
      <c r="O19" s="85">
        <f>'[1]Bình Định'!AC24</f>
        <v>836</v>
      </c>
      <c r="P19" s="85">
        <f>'[1]Bình Định'!AC25</f>
        <v>1949</v>
      </c>
      <c r="Q19" s="85">
        <f>'[1]Bình Định'!AC26</f>
        <v>1541</v>
      </c>
      <c r="R19" s="86">
        <f>'[1]Bình Định'!AC27</f>
        <v>5</v>
      </c>
      <c r="S19" s="86">
        <f>'[1]Bình Định'!AC28</f>
        <v>403</v>
      </c>
      <c r="T19" s="37">
        <f t="shared" si="3"/>
        <v>4231</v>
      </c>
      <c r="U19" s="72">
        <f t="shared" si="1"/>
        <v>0.7179041829497756</v>
      </c>
      <c r="V19" s="38">
        <f t="shared" si="2"/>
        <v>0.5399193548387097</v>
      </c>
      <c r="W19" s="28">
        <v>2986</v>
      </c>
      <c r="X19" s="45">
        <f t="shared" si="4"/>
        <v>0</v>
      </c>
    </row>
    <row r="20" spans="1:24" ht="18.75" customHeight="1">
      <c r="A20" s="32" t="s">
        <v>65</v>
      </c>
      <c r="B20" s="75" t="s">
        <v>167</v>
      </c>
      <c r="C20" s="43">
        <v>8743</v>
      </c>
      <c r="D20" s="41">
        <v>3902</v>
      </c>
      <c r="E20" s="41">
        <v>4841</v>
      </c>
      <c r="F20" s="41">
        <v>6885</v>
      </c>
      <c r="G20" s="41">
        <v>2839</v>
      </c>
      <c r="H20" s="41">
        <v>69</v>
      </c>
      <c r="I20" s="41">
        <v>179</v>
      </c>
      <c r="J20" s="41">
        <v>7</v>
      </c>
      <c r="K20" s="42">
        <v>142</v>
      </c>
      <c r="L20" s="41">
        <v>0</v>
      </c>
      <c r="M20" s="41">
        <v>3200</v>
      </c>
      <c r="N20" s="41">
        <v>3200</v>
      </c>
      <c r="O20" s="41">
        <v>449</v>
      </c>
      <c r="P20" s="41">
        <v>1858</v>
      </c>
      <c r="Q20" s="41">
        <v>1613</v>
      </c>
      <c r="R20" s="42">
        <v>14</v>
      </c>
      <c r="S20" s="42">
        <v>231</v>
      </c>
      <c r="T20" s="37">
        <f t="shared" si="3"/>
        <v>5507</v>
      </c>
      <c r="U20" s="72">
        <f t="shared" si="1"/>
        <v>0.7874871325631934</v>
      </c>
      <c r="V20" s="38">
        <f t="shared" si="2"/>
        <v>0.4700072621641249</v>
      </c>
      <c r="W20" s="28">
        <v>3902</v>
      </c>
      <c r="X20" s="45">
        <f t="shared" si="4"/>
        <v>0</v>
      </c>
    </row>
    <row r="21" spans="1:24" ht="18.75" customHeight="1">
      <c r="A21" s="32" t="s">
        <v>66</v>
      </c>
      <c r="B21" s="76" t="s">
        <v>128</v>
      </c>
      <c r="C21" s="44">
        <v>9661</v>
      </c>
      <c r="D21" s="42">
        <v>5498</v>
      </c>
      <c r="E21" s="42">
        <v>4163</v>
      </c>
      <c r="F21" s="42">
        <v>7940</v>
      </c>
      <c r="G21" s="42">
        <v>2838</v>
      </c>
      <c r="H21" s="42">
        <v>78</v>
      </c>
      <c r="I21" s="42">
        <v>74</v>
      </c>
      <c r="J21" s="42">
        <v>0</v>
      </c>
      <c r="K21" s="42">
        <v>92</v>
      </c>
      <c r="L21" s="42">
        <v>0</v>
      </c>
      <c r="M21" s="42">
        <v>4191</v>
      </c>
      <c r="N21" s="42">
        <v>4191</v>
      </c>
      <c r="O21" s="42">
        <v>667</v>
      </c>
      <c r="P21" s="42">
        <v>1721</v>
      </c>
      <c r="Q21" s="42">
        <v>919</v>
      </c>
      <c r="R21" s="42">
        <v>11</v>
      </c>
      <c r="S21" s="42">
        <v>791</v>
      </c>
      <c r="T21" s="37">
        <f t="shared" si="3"/>
        <v>6579</v>
      </c>
      <c r="U21" s="72">
        <f t="shared" si="1"/>
        <v>0.8218610909843701</v>
      </c>
      <c r="V21" s="38">
        <f t="shared" si="2"/>
        <v>0.38816120906801005</v>
      </c>
      <c r="W21" s="28">
        <v>5498</v>
      </c>
      <c r="X21" s="45">
        <f t="shared" si="4"/>
        <v>0</v>
      </c>
    </row>
    <row r="22" spans="1:24" ht="18.75" customHeight="1">
      <c r="A22" s="32" t="s">
        <v>67</v>
      </c>
      <c r="B22" s="75" t="s">
        <v>168</v>
      </c>
      <c r="C22" s="43">
        <v>7545</v>
      </c>
      <c r="D22" s="41">
        <v>4335</v>
      </c>
      <c r="E22" s="41">
        <v>3210</v>
      </c>
      <c r="F22" s="41">
        <v>5887</v>
      </c>
      <c r="G22" s="41">
        <v>2275</v>
      </c>
      <c r="H22" s="41">
        <v>26</v>
      </c>
      <c r="I22" s="41">
        <v>34</v>
      </c>
      <c r="J22" s="41">
        <v>23</v>
      </c>
      <c r="K22" s="42">
        <v>24</v>
      </c>
      <c r="L22" s="41">
        <v>2</v>
      </c>
      <c r="M22" s="41">
        <v>2994</v>
      </c>
      <c r="N22" s="41">
        <v>2996</v>
      </c>
      <c r="O22" s="41">
        <v>509</v>
      </c>
      <c r="P22" s="41">
        <v>1658</v>
      </c>
      <c r="Q22" s="41">
        <v>1356</v>
      </c>
      <c r="R22" s="42">
        <v>11</v>
      </c>
      <c r="S22" s="42">
        <v>291</v>
      </c>
      <c r="T22" s="37">
        <f t="shared" si="3"/>
        <v>5163</v>
      </c>
      <c r="U22" s="72">
        <f t="shared" si="1"/>
        <v>0.7802518223989396</v>
      </c>
      <c r="V22" s="38">
        <f t="shared" si="2"/>
        <v>0.4046203499235604</v>
      </c>
      <c r="W22" s="28">
        <v>4335</v>
      </c>
      <c r="X22" s="45">
        <f t="shared" si="4"/>
        <v>0</v>
      </c>
    </row>
    <row r="23" spans="1:24" ht="18.75" customHeight="1">
      <c r="A23" s="32" t="s">
        <v>68</v>
      </c>
      <c r="B23" s="75" t="s">
        <v>169</v>
      </c>
      <c r="C23" s="43">
        <v>7897</v>
      </c>
      <c r="D23" s="41">
        <v>3449</v>
      </c>
      <c r="E23" s="41">
        <v>4448</v>
      </c>
      <c r="F23" s="41">
        <v>5781</v>
      </c>
      <c r="G23" s="41">
        <v>2703</v>
      </c>
      <c r="H23" s="41">
        <v>66</v>
      </c>
      <c r="I23" s="41">
        <v>58</v>
      </c>
      <c r="J23" s="41">
        <v>0</v>
      </c>
      <c r="K23" s="42">
        <v>108</v>
      </c>
      <c r="L23" s="41">
        <v>0</v>
      </c>
      <c r="M23" s="41">
        <v>2252</v>
      </c>
      <c r="N23" s="41">
        <v>2252</v>
      </c>
      <c r="O23" s="41">
        <v>594</v>
      </c>
      <c r="P23" s="41">
        <v>2116</v>
      </c>
      <c r="Q23" s="41">
        <v>1749</v>
      </c>
      <c r="R23" s="42">
        <v>17</v>
      </c>
      <c r="S23" s="42">
        <v>350</v>
      </c>
      <c r="T23" s="37">
        <f t="shared" si="3"/>
        <v>4962</v>
      </c>
      <c r="U23" s="72">
        <f t="shared" si="1"/>
        <v>0.7320501456249209</v>
      </c>
      <c r="V23" s="38">
        <f t="shared" si="2"/>
        <v>0.507697630167791</v>
      </c>
      <c r="W23" s="28">
        <v>3449</v>
      </c>
      <c r="X23" s="45">
        <f t="shared" si="4"/>
        <v>0</v>
      </c>
    </row>
    <row r="24" spans="1:24" ht="20.25" customHeight="1">
      <c r="A24" s="32" t="s">
        <v>69</v>
      </c>
      <c r="B24" s="76" t="s">
        <v>119</v>
      </c>
      <c r="C24" s="41">
        <v>1356</v>
      </c>
      <c r="D24" s="41">
        <v>761</v>
      </c>
      <c r="E24" s="41">
        <v>595</v>
      </c>
      <c r="F24" s="41">
        <v>758</v>
      </c>
      <c r="G24" s="41">
        <v>344</v>
      </c>
      <c r="H24" s="41">
        <v>8</v>
      </c>
      <c r="I24" s="41">
        <v>9</v>
      </c>
      <c r="J24" s="41">
        <v>1</v>
      </c>
      <c r="K24" s="42">
        <v>5</v>
      </c>
      <c r="L24" s="41">
        <v>0</v>
      </c>
      <c r="M24" s="41">
        <v>245</v>
      </c>
      <c r="N24" s="41">
        <v>245</v>
      </c>
      <c r="O24" s="41">
        <v>146</v>
      </c>
      <c r="P24" s="41">
        <v>598</v>
      </c>
      <c r="Q24" s="41">
        <v>516</v>
      </c>
      <c r="R24" s="42">
        <v>3</v>
      </c>
      <c r="S24" s="42">
        <v>79</v>
      </c>
      <c r="T24" s="37">
        <f t="shared" si="3"/>
        <v>989</v>
      </c>
      <c r="U24" s="72">
        <f t="shared" si="1"/>
        <v>0.5589970501474927</v>
      </c>
      <c r="V24" s="38">
        <f t="shared" si="2"/>
        <v>0.4841688654353562</v>
      </c>
      <c r="W24" s="28">
        <v>761</v>
      </c>
      <c r="X24" s="45">
        <f t="shared" si="4"/>
        <v>0</v>
      </c>
    </row>
    <row r="25" spans="1:24" ht="18.75" customHeight="1">
      <c r="A25" s="32" t="s">
        <v>70</v>
      </c>
      <c r="B25" s="75" t="s">
        <v>170</v>
      </c>
      <c r="C25" s="43">
        <v>7159</v>
      </c>
      <c r="D25" s="41">
        <v>2915</v>
      </c>
      <c r="E25" s="41">
        <v>4244</v>
      </c>
      <c r="F25" s="41">
        <v>5748</v>
      </c>
      <c r="G25" s="41">
        <v>3106</v>
      </c>
      <c r="H25" s="41">
        <v>51</v>
      </c>
      <c r="I25" s="41">
        <v>146</v>
      </c>
      <c r="J25" s="41">
        <v>0</v>
      </c>
      <c r="K25" s="42">
        <v>193</v>
      </c>
      <c r="L25" s="41">
        <v>0</v>
      </c>
      <c r="M25" s="41">
        <v>1877</v>
      </c>
      <c r="N25" s="41">
        <v>1877</v>
      </c>
      <c r="O25" s="41">
        <v>375</v>
      </c>
      <c r="P25" s="41">
        <v>1411</v>
      </c>
      <c r="Q25" s="41">
        <v>443</v>
      </c>
      <c r="R25" s="42">
        <v>5</v>
      </c>
      <c r="S25" s="42">
        <v>963</v>
      </c>
      <c r="T25" s="37">
        <f t="shared" si="3"/>
        <v>3663</v>
      </c>
      <c r="U25" s="72">
        <f t="shared" si="1"/>
        <v>0.8029054337197933</v>
      </c>
      <c r="V25" s="38">
        <f t="shared" si="2"/>
        <v>0.6082115518441197</v>
      </c>
      <c r="W25" s="28">
        <v>2915</v>
      </c>
      <c r="X25" s="45">
        <f t="shared" si="4"/>
        <v>0</v>
      </c>
    </row>
    <row r="26" spans="1:24" ht="18.75" customHeight="1">
      <c r="A26" s="32" t="s">
        <v>71</v>
      </c>
      <c r="B26" s="75" t="s">
        <v>171</v>
      </c>
      <c r="C26" s="44">
        <v>7805</v>
      </c>
      <c r="D26" s="42">
        <v>3905</v>
      </c>
      <c r="E26" s="42">
        <v>3900</v>
      </c>
      <c r="F26" s="42">
        <v>5487</v>
      </c>
      <c r="G26" s="42">
        <v>2293</v>
      </c>
      <c r="H26" s="42">
        <v>45</v>
      </c>
      <c r="I26" s="42">
        <v>159</v>
      </c>
      <c r="J26" s="42">
        <v>0</v>
      </c>
      <c r="K26" s="42">
        <v>40</v>
      </c>
      <c r="L26" s="42">
        <v>0</v>
      </c>
      <c r="M26" s="42">
        <v>2860</v>
      </c>
      <c r="N26" s="42">
        <v>2860</v>
      </c>
      <c r="O26" s="42">
        <v>90</v>
      </c>
      <c r="P26" s="42">
        <v>2318</v>
      </c>
      <c r="Q26" s="42">
        <v>1792</v>
      </c>
      <c r="R26" s="42">
        <v>17</v>
      </c>
      <c r="S26" s="42">
        <v>509</v>
      </c>
      <c r="T26" s="37">
        <f t="shared" si="3"/>
        <v>5268</v>
      </c>
      <c r="U26" s="72">
        <f t="shared" si="1"/>
        <v>0.7030108904548367</v>
      </c>
      <c r="V26" s="38">
        <f t="shared" si="2"/>
        <v>0.46236559139784944</v>
      </c>
      <c r="W26" s="28">
        <v>3905</v>
      </c>
      <c r="X26" s="45">
        <f t="shared" si="4"/>
        <v>0</v>
      </c>
    </row>
    <row r="27" spans="1:24" ht="18.75" customHeight="1">
      <c r="A27" s="32" t="s">
        <v>72</v>
      </c>
      <c r="B27" s="76" t="s">
        <v>120</v>
      </c>
      <c r="C27" s="44">
        <v>11701</v>
      </c>
      <c r="D27" s="42">
        <v>5376</v>
      </c>
      <c r="E27" s="42">
        <v>6325</v>
      </c>
      <c r="F27" s="42">
        <v>8816</v>
      </c>
      <c r="G27" s="42">
        <v>4287</v>
      </c>
      <c r="H27" s="42">
        <v>137</v>
      </c>
      <c r="I27" s="42">
        <v>91</v>
      </c>
      <c r="J27" s="42">
        <v>31</v>
      </c>
      <c r="K27" s="42">
        <v>329</v>
      </c>
      <c r="L27" s="42">
        <v>0</v>
      </c>
      <c r="M27" s="42">
        <v>3468</v>
      </c>
      <c r="N27" s="42">
        <v>3468</v>
      </c>
      <c r="O27" s="42">
        <v>473</v>
      </c>
      <c r="P27" s="42">
        <v>2885</v>
      </c>
      <c r="Q27" s="42">
        <v>2230</v>
      </c>
      <c r="R27" s="42">
        <v>5</v>
      </c>
      <c r="S27" s="42">
        <v>650</v>
      </c>
      <c r="T27" s="37">
        <f t="shared" si="3"/>
        <v>6826</v>
      </c>
      <c r="U27" s="72">
        <f t="shared" si="1"/>
        <v>0.7534398769335954</v>
      </c>
      <c r="V27" s="38">
        <f t="shared" si="2"/>
        <v>0.5529718693284936</v>
      </c>
      <c r="W27" s="28">
        <v>5376</v>
      </c>
      <c r="X27" s="45">
        <f t="shared" si="4"/>
        <v>0</v>
      </c>
    </row>
    <row r="28" spans="1:24" ht="18.75" customHeight="1">
      <c r="A28" s="32" t="s">
        <v>73</v>
      </c>
      <c r="B28" s="76" t="s">
        <v>121</v>
      </c>
      <c r="C28" s="44">
        <v>2790</v>
      </c>
      <c r="D28" s="42">
        <v>1202</v>
      </c>
      <c r="E28" s="42">
        <v>1588</v>
      </c>
      <c r="F28" s="42">
        <v>2183</v>
      </c>
      <c r="G28" s="42">
        <v>957</v>
      </c>
      <c r="H28" s="42">
        <v>22</v>
      </c>
      <c r="I28" s="42">
        <v>33</v>
      </c>
      <c r="J28" s="42">
        <v>0</v>
      </c>
      <c r="K28" s="42">
        <v>19</v>
      </c>
      <c r="L28" s="42">
        <v>0</v>
      </c>
      <c r="M28" s="42">
        <v>492</v>
      </c>
      <c r="N28" s="42">
        <v>492</v>
      </c>
      <c r="O28" s="42">
        <v>660</v>
      </c>
      <c r="P28" s="42">
        <v>607</v>
      </c>
      <c r="Q28" s="42">
        <v>383</v>
      </c>
      <c r="R28" s="42">
        <v>2</v>
      </c>
      <c r="S28" s="42">
        <v>222</v>
      </c>
      <c r="T28" s="37">
        <f t="shared" si="3"/>
        <v>1759</v>
      </c>
      <c r="U28" s="72">
        <f t="shared" si="1"/>
        <v>0.782437275985663</v>
      </c>
      <c r="V28" s="38">
        <f t="shared" si="2"/>
        <v>0.4722858451672011</v>
      </c>
      <c r="W28" s="28">
        <v>1202</v>
      </c>
      <c r="X28" s="45">
        <f t="shared" si="4"/>
        <v>0</v>
      </c>
    </row>
    <row r="29" spans="1:24" ht="18.75" customHeight="1">
      <c r="A29" s="32" t="s">
        <v>74</v>
      </c>
      <c r="B29" s="76" t="s">
        <v>122</v>
      </c>
      <c r="C29" s="41">
        <v>1633</v>
      </c>
      <c r="D29" s="41">
        <v>738</v>
      </c>
      <c r="E29" s="41">
        <v>895</v>
      </c>
      <c r="F29" s="41">
        <v>1024</v>
      </c>
      <c r="G29" s="41">
        <v>661</v>
      </c>
      <c r="H29" s="41">
        <v>10</v>
      </c>
      <c r="I29" s="41">
        <v>32</v>
      </c>
      <c r="J29" s="41">
        <v>6</v>
      </c>
      <c r="K29" s="42">
        <v>9</v>
      </c>
      <c r="L29" s="41">
        <v>1</v>
      </c>
      <c r="M29" s="41">
        <v>268</v>
      </c>
      <c r="N29" s="41">
        <v>269</v>
      </c>
      <c r="O29" s="41">
        <v>37</v>
      </c>
      <c r="P29" s="41">
        <v>609</v>
      </c>
      <c r="Q29" s="41">
        <v>595</v>
      </c>
      <c r="R29" s="42">
        <v>0</v>
      </c>
      <c r="S29" s="42">
        <v>14</v>
      </c>
      <c r="T29" s="37">
        <f t="shared" si="3"/>
        <v>915</v>
      </c>
      <c r="U29" s="72">
        <f t="shared" si="1"/>
        <v>0.6270667483159829</v>
      </c>
      <c r="V29" s="38">
        <f t="shared" si="2"/>
        <v>0.701171875</v>
      </c>
      <c r="W29" s="28">
        <v>738</v>
      </c>
      <c r="X29" s="45">
        <f t="shared" si="4"/>
        <v>0</v>
      </c>
    </row>
    <row r="30" spans="1:24" ht="18.75" customHeight="1">
      <c r="A30" s="32" t="s">
        <v>75</v>
      </c>
      <c r="B30" s="75" t="s">
        <v>172</v>
      </c>
      <c r="C30" s="44">
        <v>19076</v>
      </c>
      <c r="D30" s="42">
        <v>9800</v>
      </c>
      <c r="E30" s="42">
        <v>9276</v>
      </c>
      <c r="F30" s="42">
        <v>13364</v>
      </c>
      <c r="G30" s="42">
        <v>6064</v>
      </c>
      <c r="H30" s="42">
        <v>118</v>
      </c>
      <c r="I30" s="42">
        <v>271</v>
      </c>
      <c r="J30" s="42">
        <v>10</v>
      </c>
      <c r="K30" s="42">
        <v>149</v>
      </c>
      <c r="L30" s="42">
        <v>0</v>
      </c>
      <c r="M30" s="42">
        <v>6311</v>
      </c>
      <c r="N30" s="42">
        <v>6311</v>
      </c>
      <c r="O30" s="42">
        <v>441</v>
      </c>
      <c r="P30" s="42">
        <v>5712</v>
      </c>
      <c r="Q30" s="42">
        <v>2904</v>
      </c>
      <c r="R30" s="42">
        <v>17</v>
      </c>
      <c r="S30" s="42">
        <v>2791</v>
      </c>
      <c r="T30" s="37">
        <f t="shared" si="3"/>
        <v>12464</v>
      </c>
      <c r="U30" s="72">
        <f t="shared" si="1"/>
        <v>0.7005661564269239</v>
      </c>
      <c r="V30" s="38">
        <f t="shared" si="2"/>
        <v>0.4947620472912302</v>
      </c>
      <c r="W30" s="28">
        <v>9800</v>
      </c>
      <c r="X30" s="45">
        <f t="shared" si="4"/>
        <v>0</v>
      </c>
    </row>
    <row r="31" spans="1:24" ht="18.75" customHeight="1">
      <c r="A31" s="32" t="s">
        <v>76</v>
      </c>
      <c r="B31" s="75" t="s">
        <v>173</v>
      </c>
      <c r="C31" s="44">
        <v>11524</v>
      </c>
      <c r="D31" s="42">
        <v>3995</v>
      </c>
      <c r="E31" s="42">
        <v>7529</v>
      </c>
      <c r="F31" s="42">
        <v>9695</v>
      </c>
      <c r="G31" s="42">
        <v>5428</v>
      </c>
      <c r="H31" s="42">
        <v>79</v>
      </c>
      <c r="I31" s="42">
        <v>206</v>
      </c>
      <c r="J31" s="42">
        <v>42</v>
      </c>
      <c r="K31" s="42">
        <v>331</v>
      </c>
      <c r="L31" s="42">
        <v>2</v>
      </c>
      <c r="M31" s="42">
        <v>3522</v>
      </c>
      <c r="N31" s="42">
        <v>3524</v>
      </c>
      <c r="O31" s="42">
        <v>85</v>
      </c>
      <c r="P31" s="42">
        <v>1829</v>
      </c>
      <c r="Q31" s="42">
        <v>1373</v>
      </c>
      <c r="R31" s="42">
        <v>10</v>
      </c>
      <c r="S31" s="42">
        <v>446</v>
      </c>
      <c r="T31" s="37">
        <f t="shared" si="3"/>
        <v>5438</v>
      </c>
      <c r="U31" s="72">
        <f t="shared" si="1"/>
        <v>0.8412877473099618</v>
      </c>
      <c r="V31" s="38">
        <f t="shared" si="2"/>
        <v>0.6277462609592573</v>
      </c>
      <c r="W31" s="28">
        <v>3995</v>
      </c>
      <c r="X31" s="45">
        <f t="shared" si="4"/>
        <v>0</v>
      </c>
    </row>
    <row r="32" spans="1:24" ht="18.75" customHeight="1">
      <c r="A32" s="32" t="s">
        <v>77</v>
      </c>
      <c r="B32" s="76" t="s">
        <v>123</v>
      </c>
      <c r="C32" s="41">
        <v>6372</v>
      </c>
      <c r="D32" s="41">
        <v>2138</v>
      </c>
      <c r="E32" s="41">
        <v>4234</v>
      </c>
      <c r="F32" s="41">
        <v>5217</v>
      </c>
      <c r="G32" s="41">
        <v>2721</v>
      </c>
      <c r="H32" s="41">
        <v>52</v>
      </c>
      <c r="I32" s="41">
        <v>93</v>
      </c>
      <c r="J32" s="41">
        <v>0</v>
      </c>
      <c r="K32" s="42">
        <v>55</v>
      </c>
      <c r="L32" s="41">
        <v>0</v>
      </c>
      <c r="M32" s="41">
        <v>1935</v>
      </c>
      <c r="N32" s="41">
        <v>1935</v>
      </c>
      <c r="O32" s="41">
        <v>361</v>
      </c>
      <c r="P32" s="41">
        <v>1155</v>
      </c>
      <c r="Q32" s="41">
        <v>554</v>
      </c>
      <c r="R32" s="42">
        <v>8</v>
      </c>
      <c r="S32" s="42">
        <v>593</v>
      </c>
      <c r="T32" s="37">
        <f t="shared" si="3"/>
        <v>3451</v>
      </c>
      <c r="U32" s="72">
        <f t="shared" si="1"/>
        <v>0.818738229755179</v>
      </c>
      <c r="V32" s="39">
        <f t="shared" si="2"/>
        <v>0.5599003258577727</v>
      </c>
      <c r="W32" s="28">
        <v>2138</v>
      </c>
      <c r="X32" s="45">
        <f t="shared" si="4"/>
        <v>0</v>
      </c>
    </row>
    <row r="33" spans="1:24" ht="18.75" customHeight="1">
      <c r="A33" s="32" t="s">
        <v>78</v>
      </c>
      <c r="B33" s="76" t="s">
        <v>124</v>
      </c>
      <c r="C33" s="44">
        <v>1191</v>
      </c>
      <c r="D33" s="42">
        <v>379</v>
      </c>
      <c r="E33" s="42">
        <v>812</v>
      </c>
      <c r="F33" s="42">
        <v>939</v>
      </c>
      <c r="G33" s="42">
        <v>571</v>
      </c>
      <c r="H33" s="42">
        <v>10</v>
      </c>
      <c r="I33" s="42">
        <v>23</v>
      </c>
      <c r="J33" s="42">
        <v>1</v>
      </c>
      <c r="K33" s="42">
        <v>16</v>
      </c>
      <c r="L33" s="42">
        <v>1</v>
      </c>
      <c r="M33" s="42">
        <v>253</v>
      </c>
      <c r="N33" s="42">
        <v>254</v>
      </c>
      <c r="O33" s="42">
        <v>64</v>
      </c>
      <c r="P33" s="42">
        <v>252</v>
      </c>
      <c r="Q33" s="42">
        <v>223</v>
      </c>
      <c r="R33" s="42">
        <v>5</v>
      </c>
      <c r="S33" s="42">
        <v>24</v>
      </c>
      <c r="T33" s="37">
        <f t="shared" si="3"/>
        <v>570</v>
      </c>
      <c r="U33" s="72">
        <f t="shared" si="1"/>
        <v>0.7884130982367759</v>
      </c>
      <c r="V33" s="38">
        <f t="shared" si="2"/>
        <v>0.6613418530351438</v>
      </c>
      <c r="W33" s="28">
        <v>379</v>
      </c>
      <c r="X33" s="45">
        <f t="shared" si="4"/>
        <v>0</v>
      </c>
    </row>
    <row r="34" spans="1:24" ht="18.75" customHeight="1">
      <c r="A34" s="32" t="s">
        <v>79</v>
      </c>
      <c r="B34" s="76" t="s">
        <v>87</v>
      </c>
      <c r="C34" s="44">
        <v>1896</v>
      </c>
      <c r="D34" s="42">
        <v>1036</v>
      </c>
      <c r="E34" s="42">
        <v>860</v>
      </c>
      <c r="F34" s="42">
        <v>1099</v>
      </c>
      <c r="G34" s="42">
        <v>591</v>
      </c>
      <c r="H34" s="42">
        <v>9</v>
      </c>
      <c r="I34" s="42">
        <v>23</v>
      </c>
      <c r="J34" s="42">
        <v>10</v>
      </c>
      <c r="K34" s="42">
        <v>6</v>
      </c>
      <c r="L34" s="42">
        <v>0</v>
      </c>
      <c r="M34" s="42">
        <v>165</v>
      </c>
      <c r="N34" s="42">
        <v>165</v>
      </c>
      <c r="O34" s="42">
        <v>295</v>
      </c>
      <c r="P34" s="42">
        <v>797</v>
      </c>
      <c r="Q34" s="42">
        <v>786</v>
      </c>
      <c r="R34" s="42">
        <v>3</v>
      </c>
      <c r="S34" s="42">
        <v>8</v>
      </c>
      <c r="T34" s="37">
        <f t="shared" si="3"/>
        <v>1257</v>
      </c>
      <c r="U34" s="72">
        <f t="shared" si="1"/>
        <v>0.5796413502109705</v>
      </c>
      <c r="V34" s="38">
        <f t="shared" si="2"/>
        <v>0.5814376706096451</v>
      </c>
      <c r="W34" s="28">
        <v>1036</v>
      </c>
      <c r="X34" s="45">
        <f t="shared" si="4"/>
        <v>0</v>
      </c>
    </row>
    <row r="35" spans="1:24" ht="18.75" customHeight="1">
      <c r="A35" s="32" t="s">
        <v>80</v>
      </c>
      <c r="B35" s="76" t="s">
        <v>88</v>
      </c>
      <c r="C35" s="41">
        <v>21677</v>
      </c>
      <c r="D35" s="41">
        <v>9144</v>
      </c>
      <c r="E35" s="41">
        <v>12533</v>
      </c>
      <c r="F35" s="41">
        <v>15253</v>
      </c>
      <c r="G35" s="41">
        <v>8151</v>
      </c>
      <c r="H35" s="41">
        <v>121</v>
      </c>
      <c r="I35" s="41">
        <v>477</v>
      </c>
      <c r="J35" s="41">
        <v>33</v>
      </c>
      <c r="K35" s="42">
        <v>62</v>
      </c>
      <c r="L35" s="41">
        <v>0</v>
      </c>
      <c r="M35" s="41">
        <v>5763</v>
      </c>
      <c r="N35" s="41">
        <v>5763</v>
      </c>
      <c r="O35" s="41">
        <v>646</v>
      </c>
      <c r="P35" s="41">
        <v>6424</v>
      </c>
      <c r="Q35" s="41">
        <v>6139</v>
      </c>
      <c r="R35" s="42">
        <v>34</v>
      </c>
      <c r="S35" s="42">
        <v>251</v>
      </c>
      <c r="T35" s="37">
        <f t="shared" si="3"/>
        <v>12833</v>
      </c>
      <c r="U35" s="72">
        <f t="shared" si="1"/>
        <v>0.7036490289246667</v>
      </c>
      <c r="V35" s="38">
        <f t="shared" si="2"/>
        <v>0.579820363207238</v>
      </c>
      <c r="W35" s="28">
        <v>9144</v>
      </c>
      <c r="X35" s="45">
        <f t="shared" si="4"/>
        <v>0</v>
      </c>
    </row>
    <row r="36" spans="1:24" ht="18.75" customHeight="1">
      <c r="A36" s="32" t="s">
        <v>81</v>
      </c>
      <c r="B36" s="76" t="s">
        <v>112</v>
      </c>
      <c r="C36" s="85">
        <f>'[1]Hà Tĩnh'!AC12</f>
        <v>2305</v>
      </c>
      <c r="D36" s="85">
        <f>'[1]Hà Tĩnh'!AC13</f>
        <v>654</v>
      </c>
      <c r="E36" s="85">
        <f>'[1]Hà Tĩnh'!AC14</f>
        <v>1651</v>
      </c>
      <c r="F36" s="85">
        <f>'[1]Hà Tĩnh'!AC16</f>
        <v>1898</v>
      </c>
      <c r="G36" s="85">
        <f>'[1]Hà Tĩnh'!AC17</f>
        <v>1409</v>
      </c>
      <c r="H36" s="85">
        <f>'[1]Hà Tĩnh'!AC18</f>
        <v>8</v>
      </c>
      <c r="I36" s="85">
        <f>'[1]Hà Tĩnh'!AC19</f>
        <v>38</v>
      </c>
      <c r="J36" s="85">
        <f>'[1]Hà Tĩnh'!AC20</f>
        <v>0</v>
      </c>
      <c r="K36" s="86">
        <f>'[1]Hà Tĩnh'!AC21</f>
        <v>24</v>
      </c>
      <c r="L36" s="85">
        <f>'[1]Hà Tĩnh'!AC22</f>
        <v>0</v>
      </c>
      <c r="M36" s="85">
        <f>'[1]Hà Tĩnh'!AC23</f>
        <v>390</v>
      </c>
      <c r="N36" s="85">
        <f>L36+M36</f>
        <v>390</v>
      </c>
      <c r="O36" s="85">
        <f>'[1]Hà Tĩnh'!AC24</f>
        <v>29</v>
      </c>
      <c r="P36" s="85">
        <f>'[1]Hà Tĩnh'!AC25</f>
        <v>407</v>
      </c>
      <c r="Q36" s="85">
        <f>'[1]Hà Tĩnh'!AC26</f>
        <v>319</v>
      </c>
      <c r="R36" s="86">
        <f>'[1]Hà Tĩnh'!AC27</f>
        <v>2</v>
      </c>
      <c r="S36" s="86">
        <f>'[1]Hà Tĩnh'!AC28</f>
        <v>86</v>
      </c>
      <c r="T36" s="37">
        <f t="shared" si="3"/>
        <v>826</v>
      </c>
      <c r="U36" s="72">
        <f t="shared" si="1"/>
        <v>0.8234273318872017</v>
      </c>
      <c r="V36" s="38">
        <f t="shared" si="2"/>
        <v>0.7792413066385669</v>
      </c>
      <c r="W36" s="28">
        <v>654</v>
      </c>
      <c r="X36" s="45">
        <f t="shared" si="4"/>
        <v>0</v>
      </c>
    </row>
    <row r="37" spans="1:24" ht="18.75" customHeight="1">
      <c r="A37" s="32" t="s">
        <v>82</v>
      </c>
      <c r="B37" s="76" t="s">
        <v>89</v>
      </c>
      <c r="C37" s="44">
        <v>5888</v>
      </c>
      <c r="D37" s="42">
        <v>2657</v>
      </c>
      <c r="E37" s="42">
        <v>3231</v>
      </c>
      <c r="F37" s="42">
        <v>4219</v>
      </c>
      <c r="G37" s="42">
        <v>2665</v>
      </c>
      <c r="H37" s="42">
        <v>36</v>
      </c>
      <c r="I37" s="42">
        <v>83</v>
      </c>
      <c r="J37" s="42">
        <v>5</v>
      </c>
      <c r="K37" s="42">
        <v>12</v>
      </c>
      <c r="L37" s="42">
        <v>1</v>
      </c>
      <c r="M37" s="42">
        <v>1104</v>
      </c>
      <c r="N37" s="42">
        <v>1105</v>
      </c>
      <c r="O37" s="42">
        <v>313</v>
      </c>
      <c r="P37" s="42">
        <v>1669</v>
      </c>
      <c r="Q37" s="42">
        <v>1454</v>
      </c>
      <c r="R37" s="42">
        <v>1</v>
      </c>
      <c r="S37" s="42">
        <v>214</v>
      </c>
      <c r="T37" s="37">
        <f t="shared" si="3"/>
        <v>3087</v>
      </c>
      <c r="U37" s="72">
        <f t="shared" si="1"/>
        <v>0.7165421195652174</v>
      </c>
      <c r="V37" s="38">
        <f t="shared" si="2"/>
        <v>0.6639013984356482</v>
      </c>
      <c r="W37" s="28">
        <v>2657</v>
      </c>
      <c r="X37" s="45">
        <f t="shared" si="4"/>
        <v>0</v>
      </c>
    </row>
    <row r="38" spans="1:24" ht="18.75" customHeight="1">
      <c r="A38" s="32" t="s">
        <v>83</v>
      </c>
      <c r="B38" s="76" t="s">
        <v>90</v>
      </c>
      <c r="C38" s="44">
        <v>12977</v>
      </c>
      <c r="D38" s="42">
        <v>8211</v>
      </c>
      <c r="E38" s="42">
        <v>4766</v>
      </c>
      <c r="F38" s="42">
        <v>7452</v>
      </c>
      <c r="G38" s="42">
        <v>2470</v>
      </c>
      <c r="H38" s="42">
        <v>107</v>
      </c>
      <c r="I38" s="42">
        <v>223</v>
      </c>
      <c r="J38" s="42">
        <v>95</v>
      </c>
      <c r="K38" s="42">
        <v>52</v>
      </c>
      <c r="L38" s="42">
        <v>1</v>
      </c>
      <c r="M38" s="42">
        <v>2339</v>
      </c>
      <c r="N38" s="42">
        <v>2340</v>
      </c>
      <c r="O38" s="42">
        <v>2165</v>
      </c>
      <c r="P38" s="42">
        <v>5525</v>
      </c>
      <c r="Q38" s="42">
        <v>5378</v>
      </c>
      <c r="R38" s="42">
        <v>5</v>
      </c>
      <c r="S38" s="42">
        <v>142</v>
      </c>
      <c r="T38" s="37">
        <f t="shared" si="3"/>
        <v>10030</v>
      </c>
      <c r="U38" s="72">
        <f t="shared" si="1"/>
        <v>0.5742467442398089</v>
      </c>
      <c r="V38" s="38">
        <f t="shared" si="2"/>
        <v>0.3954643048845947</v>
      </c>
      <c r="W38" s="28">
        <v>8211</v>
      </c>
      <c r="X38" s="45">
        <f t="shared" si="4"/>
        <v>0</v>
      </c>
    </row>
    <row r="39" spans="1:24" ht="18.75" customHeight="1">
      <c r="A39" s="32" t="s">
        <v>84</v>
      </c>
      <c r="B39" s="75" t="s">
        <v>174</v>
      </c>
      <c r="C39" s="43">
        <v>4587</v>
      </c>
      <c r="D39" s="41">
        <v>2029</v>
      </c>
      <c r="E39" s="41">
        <v>2558</v>
      </c>
      <c r="F39" s="41">
        <v>3942</v>
      </c>
      <c r="G39" s="41">
        <v>1364</v>
      </c>
      <c r="H39" s="41">
        <v>30</v>
      </c>
      <c r="I39" s="41">
        <v>27</v>
      </c>
      <c r="J39" s="41">
        <v>0</v>
      </c>
      <c r="K39" s="42">
        <v>90</v>
      </c>
      <c r="L39" s="41">
        <v>0</v>
      </c>
      <c r="M39" s="41">
        <v>2141</v>
      </c>
      <c r="N39" s="41">
        <v>2141</v>
      </c>
      <c r="O39" s="41">
        <v>290</v>
      </c>
      <c r="P39" s="41">
        <v>645</v>
      </c>
      <c r="Q39" s="41">
        <v>306</v>
      </c>
      <c r="R39" s="42">
        <v>12</v>
      </c>
      <c r="S39" s="42">
        <v>327</v>
      </c>
      <c r="T39" s="37">
        <f t="shared" si="3"/>
        <v>3076</v>
      </c>
      <c r="U39" s="72">
        <f t="shared" si="1"/>
        <v>0.8593852190974494</v>
      </c>
      <c r="V39" s="38">
        <f t="shared" si="2"/>
        <v>0.38330796549974633</v>
      </c>
      <c r="W39" s="28">
        <v>2029</v>
      </c>
      <c r="X39" s="45">
        <f t="shared" si="4"/>
        <v>0</v>
      </c>
    </row>
    <row r="40" spans="1:24" ht="18.75" customHeight="1">
      <c r="A40" s="32" t="s">
        <v>85</v>
      </c>
      <c r="B40" s="76" t="s">
        <v>91</v>
      </c>
      <c r="C40" s="44">
        <v>2245</v>
      </c>
      <c r="D40" s="42">
        <v>551</v>
      </c>
      <c r="E40" s="42">
        <v>1694</v>
      </c>
      <c r="F40" s="42">
        <v>1814</v>
      </c>
      <c r="G40" s="42">
        <v>1402</v>
      </c>
      <c r="H40" s="42">
        <v>16</v>
      </c>
      <c r="I40" s="42">
        <v>20</v>
      </c>
      <c r="J40" s="42">
        <v>8</v>
      </c>
      <c r="K40" s="42">
        <v>5</v>
      </c>
      <c r="L40" s="42">
        <v>0</v>
      </c>
      <c r="M40" s="42">
        <v>322</v>
      </c>
      <c r="N40" s="42">
        <v>322</v>
      </c>
      <c r="O40" s="42">
        <v>41</v>
      </c>
      <c r="P40" s="42">
        <v>431</v>
      </c>
      <c r="Q40" s="42">
        <v>336</v>
      </c>
      <c r="R40" s="42">
        <v>0</v>
      </c>
      <c r="S40" s="42">
        <v>95</v>
      </c>
      <c r="T40" s="37">
        <f t="shared" si="3"/>
        <v>794</v>
      </c>
      <c r="U40" s="72">
        <f t="shared" si="1"/>
        <v>0.8080178173719377</v>
      </c>
      <c r="V40" s="38">
        <f t="shared" si="2"/>
        <v>0.7998897464167586</v>
      </c>
      <c r="W40" s="28">
        <v>551</v>
      </c>
      <c r="X40" s="45">
        <f t="shared" si="4"/>
        <v>0</v>
      </c>
    </row>
    <row r="41" spans="1:24" ht="18.75" customHeight="1">
      <c r="A41" s="32" t="s">
        <v>86</v>
      </c>
      <c r="B41" s="75" t="s">
        <v>175</v>
      </c>
      <c r="C41" s="44">
        <v>53920</v>
      </c>
      <c r="D41" s="42">
        <v>27366</v>
      </c>
      <c r="E41" s="42">
        <v>26554</v>
      </c>
      <c r="F41" s="42">
        <v>34011</v>
      </c>
      <c r="G41" s="42">
        <v>17187</v>
      </c>
      <c r="H41" s="42">
        <v>238</v>
      </c>
      <c r="I41" s="42">
        <v>616</v>
      </c>
      <c r="J41" s="42">
        <v>28</v>
      </c>
      <c r="K41" s="42">
        <v>275</v>
      </c>
      <c r="L41" s="42">
        <v>0</v>
      </c>
      <c r="M41" s="42">
        <v>12563</v>
      </c>
      <c r="N41" s="42">
        <v>12563</v>
      </c>
      <c r="O41" s="42">
        <v>3104</v>
      </c>
      <c r="P41" s="42">
        <v>19909</v>
      </c>
      <c r="Q41" s="42">
        <v>11256</v>
      </c>
      <c r="R41" s="42">
        <v>148</v>
      </c>
      <c r="S41" s="42">
        <v>8505</v>
      </c>
      <c r="T41" s="37">
        <f t="shared" si="3"/>
        <v>35576</v>
      </c>
      <c r="U41" s="72">
        <f t="shared" si="1"/>
        <v>0.6307678041543027</v>
      </c>
      <c r="V41" s="38">
        <f t="shared" si="2"/>
        <v>0.5393549145864573</v>
      </c>
      <c r="W41" s="28">
        <v>27366</v>
      </c>
      <c r="X41" s="45">
        <f t="shared" si="4"/>
        <v>0</v>
      </c>
    </row>
    <row r="42" spans="1:24" ht="18.75" customHeight="1">
      <c r="A42" s="32" t="s">
        <v>129</v>
      </c>
      <c r="B42" s="76" t="s">
        <v>92</v>
      </c>
      <c r="C42" s="41">
        <v>4147</v>
      </c>
      <c r="D42" s="41">
        <v>1961</v>
      </c>
      <c r="E42" s="41">
        <v>2186</v>
      </c>
      <c r="F42" s="41">
        <v>2720</v>
      </c>
      <c r="G42" s="41">
        <v>1677</v>
      </c>
      <c r="H42" s="41">
        <v>28</v>
      </c>
      <c r="I42" s="41">
        <v>96</v>
      </c>
      <c r="J42" s="41">
        <v>1</v>
      </c>
      <c r="K42" s="42">
        <v>14</v>
      </c>
      <c r="L42" s="41">
        <v>0</v>
      </c>
      <c r="M42" s="41">
        <v>523</v>
      </c>
      <c r="N42" s="41">
        <v>523</v>
      </c>
      <c r="O42" s="41">
        <v>381</v>
      </c>
      <c r="P42" s="41">
        <v>1427</v>
      </c>
      <c r="Q42" s="41">
        <v>928</v>
      </c>
      <c r="R42" s="42">
        <v>3</v>
      </c>
      <c r="S42" s="42">
        <v>496</v>
      </c>
      <c r="T42" s="37">
        <f t="shared" si="3"/>
        <v>2331</v>
      </c>
      <c r="U42" s="72">
        <f t="shared" si="1"/>
        <v>0.6558958283096215</v>
      </c>
      <c r="V42" s="38">
        <f t="shared" si="2"/>
        <v>0.6676470588235294</v>
      </c>
      <c r="W42" s="28">
        <v>1961</v>
      </c>
      <c r="X42" s="45">
        <f t="shared" si="4"/>
        <v>0</v>
      </c>
    </row>
    <row r="43" spans="1:24" ht="18.75" customHeight="1">
      <c r="A43" s="32" t="s">
        <v>130</v>
      </c>
      <c r="B43" s="75" t="s">
        <v>177</v>
      </c>
      <c r="C43" s="43">
        <v>9692</v>
      </c>
      <c r="D43" s="41">
        <v>4280</v>
      </c>
      <c r="E43" s="41">
        <v>5412</v>
      </c>
      <c r="F43" s="41">
        <v>8039</v>
      </c>
      <c r="G43" s="41">
        <v>3495</v>
      </c>
      <c r="H43" s="41">
        <v>94</v>
      </c>
      <c r="I43" s="41">
        <v>95</v>
      </c>
      <c r="J43" s="41">
        <v>0</v>
      </c>
      <c r="K43" s="42">
        <v>94</v>
      </c>
      <c r="L43" s="41">
        <v>0</v>
      </c>
      <c r="M43" s="41">
        <v>3334</v>
      </c>
      <c r="N43" s="41">
        <v>3334</v>
      </c>
      <c r="O43" s="41">
        <v>927</v>
      </c>
      <c r="P43" s="41">
        <v>1653</v>
      </c>
      <c r="Q43" s="41">
        <v>1386</v>
      </c>
      <c r="R43" s="42">
        <v>10</v>
      </c>
      <c r="S43" s="42">
        <v>257</v>
      </c>
      <c r="T43" s="37">
        <f t="shared" si="3"/>
        <v>5914</v>
      </c>
      <c r="U43" s="72">
        <f aca="true" t="shared" si="5" ref="U43:U74">F43/C43</f>
        <v>0.8294469665703673</v>
      </c>
      <c r="V43" s="38">
        <f aca="true" t="shared" si="6" ref="V43:V74">(G43+H43+I43+J43+K43)/F43</f>
        <v>0.4699589501181739</v>
      </c>
      <c r="W43" s="28">
        <v>4280</v>
      </c>
      <c r="X43" s="45">
        <f t="shared" si="4"/>
        <v>0</v>
      </c>
    </row>
    <row r="44" spans="1:24" ht="18.75" customHeight="1">
      <c r="A44" s="32" t="s">
        <v>131</v>
      </c>
      <c r="B44" s="76" t="s">
        <v>114</v>
      </c>
      <c r="C44" s="85">
        <f>'[1]Kon Tum'!AC12</f>
        <v>1738</v>
      </c>
      <c r="D44" s="85">
        <f>'[1]Kon Tum'!AC13</f>
        <v>446</v>
      </c>
      <c r="E44" s="85">
        <f>'[1]Kon Tum'!AC14</f>
        <v>1292</v>
      </c>
      <c r="F44" s="85">
        <f>'[1]Kon Tum'!AC16</f>
        <v>1516</v>
      </c>
      <c r="G44" s="85">
        <f>'[1]Kon Tum'!AC17</f>
        <v>867</v>
      </c>
      <c r="H44" s="85">
        <f>'[1]Kon Tum'!AC18</f>
        <v>5</v>
      </c>
      <c r="I44" s="85">
        <f>'[1]Kon Tum'!AC19</f>
        <v>4</v>
      </c>
      <c r="J44" s="85">
        <f>'[1]Kon Tum'!AC20</f>
        <v>1</v>
      </c>
      <c r="K44" s="86">
        <f>'[1]Kon Tum'!AC21</f>
        <v>6</v>
      </c>
      <c r="L44" s="85">
        <f>'[1]Kon Tum'!AC22</f>
        <v>0</v>
      </c>
      <c r="M44" s="85">
        <f>'[1]Kon Tum'!AC23</f>
        <v>560</v>
      </c>
      <c r="N44" s="85">
        <f>L44+M44</f>
        <v>560</v>
      </c>
      <c r="O44" s="85">
        <f>'[1]Kon Tum'!AC24</f>
        <v>73</v>
      </c>
      <c r="P44" s="85">
        <f>'[1]Kon Tum'!AC25</f>
        <v>222</v>
      </c>
      <c r="Q44" s="85">
        <f>'[1]Kon Tum'!AC26</f>
        <v>169</v>
      </c>
      <c r="R44" s="86">
        <f>'[1]Kon Tum'!AC27</f>
        <v>1</v>
      </c>
      <c r="S44" s="86">
        <f>'[1]Kon Tum'!AC28</f>
        <v>52</v>
      </c>
      <c r="T44" s="37">
        <f aca="true" t="shared" si="7" ref="T44:T74">C44-G44-H44-I44-J44-K44</f>
        <v>855</v>
      </c>
      <c r="U44" s="72">
        <f t="shared" si="5"/>
        <v>0.8722669735327964</v>
      </c>
      <c r="V44" s="38">
        <f t="shared" si="6"/>
        <v>0.5824538258575198</v>
      </c>
      <c r="W44" s="28">
        <v>446</v>
      </c>
      <c r="X44" s="45">
        <f aca="true" t="shared" si="8" ref="X44:X74">W44-D44</f>
        <v>0</v>
      </c>
    </row>
    <row r="45" spans="1:24" ht="18.75" customHeight="1">
      <c r="A45" s="32" t="s">
        <v>132</v>
      </c>
      <c r="B45" s="75" t="s">
        <v>176</v>
      </c>
      <c r="C45" s="44">
        <v>9318</v>
      </c>
      <c r="D45" s="42">
        <v>5770</v>
      </c>
      <c r="E45" s="42">
        <v>3548</v>
      </c>
      <c r="F45" s="42">
        <v>4088</v>
      </c>
      <c r="G45" s="42">
        <v>2071</v>
      </c>
      <c r="H45" s="42">
        <v>48</v>
      </c>
      <c r="I45" s="42">
        <v>46</v>
      </c>
      <c r="J45" s="42">
        <v>0</v>
      </c>
      <c r="K45" s="42">
        <v>44</v>
      </c>
      <c r="L45" s="42">
        <v>0</v>
      </c>
      <c r="M45" s="42">
        <v>750</v>
      </c>
      <c r="N45" s="42">
        <v>750</v>
      </c>
      <c r="O45" s="42">
        <v>1129</v>
      </c>
      <c r="P45" s="42">
        <v>5230</v>
      </c>
      <c r="Q45" s="42">
        <v>919</v>
      </c>
      <c r="R45" s="42">
        <v>17</v>
      </c>
      <c r="S45" s="42">
        <v>4294</v>
      </c>
      <c r="T45" s="37">
        <f t="shared" si="7"/>
        <v>7109</v>
      </c>
      <c r="U45" s="72">
        <f t="shared" si="5"/>
        <v>0.4387207555269371</v>
      </c>
      <c r="V45" s="38">
        <f t="shared" si="6"/>
        <v>0.5403620352250489</v>
      </c>
      <c r="W45" s="28">
        <v>5770</v>
      </c>
      <c r="X45" s="45">
        <f t="shared" si="8"/>
        <v>0</v>
      </c>
    </row>
    <row r="46" spans="1:24" ht="18.75" customHeight="1">
      <c r="A46" s="32" t="s">
        <v>133</v>
      </c>
      <c r="B46" s="76" t="s">
        <v>93</v>
      </c>
      <c r="C46" s="44">
        <v>1009</v>
      </c>
      <c r="D46" s="42">
        <v>213</v>
      </c>
      <c r="E46" s="42">
        <v>796</v>
      </c>
      <c r="F46" s="42">
        <v>864</v>
      </c>
      <c r="G46" s="42">
        <v>738</v>
      </c>
      <c r="H46" s="42">
        <v>2</v>
      </c>
      <c r="I46" s="42">
        <v>14</v>
      </c>
      <c r="J46" s="42">
        <v>1</v>
      </c>
      <c r="K46" s="42">
        <v>1</v>
      </c>
      <c r="L46" s="42">
        <v>0</v>
      </c>
      <c r="M46" s="42">
        <v>108</v>
      </c>
      <c r="N46" s="42">
        <v>108</v>
      </c>
      <c r="O46" s="42">
        <v>0</v>
      </c>
      <c r="P46" s="42">
        <v>145</v>
      </c>
      <c r="Q46" s="42">
        <v>145</v>
      </c>
      <c r="R46" s="42">
        <v>0</v>
      </c>
      <c r="S46" s="42">
        <v>0</v>
      </c>
      <c r="T46" s="37">
        <f t="shared" si="7"/>
        <v>253</v>
      </c>
      <c r="U46" s="72">
        <f t="shared" si="5"/>
        <v>0.8562933597621407</v>
      </c>
      <c r="V46" s="38">
        <f t="shared" si="6"/>
        <v>0.875</v>
      </c>
      <c r="W46" s="28">
        <v>213</v>
      </c>
      <c r="X46" s="45">
        <f t="shared" si="8"/>
        <v>0</v>
      </c>
    </row>
    <row r="47" spans="1:24" ht="18.75" customHeight="1">
      <c r="A47" s="32" t="s">
        <v>134</v>
      </c>
      <c r="B47" s="76" t="s">
        <v>94</v>
      </c>
      <c r="C47" s="44">
        <v>3150</v>
      </c>
      <c r="D47" s="42">
        <v>1231</v>
      </c>
      <c r="E47" s="42">
        <v>1919</v>
      </c>
      <c r="F47" s="42">
        <v>2325</v>
      </c>
      <c r="G47" s="42">
        <v>1366</v>
      </c>
      <c r="H47" s="42">
        <v>25</v>
      </c>
      <c r="I47" s="42">
        <v>117</v>
      </c>
      <c r="J47" s="42">
        <v>9</v>
      </c>
      <c r="K47" s="42">
        <v>32</v>
      </c>
      <c r="L47" s="42">
        <v>5</v>
      </c>
      <c r="M47" s="42">
        <v>566</v>
      </c>
      <c r="N47" s="42">
        <v>571</v>
      </c>
      <c r="O47" s="42">
        <v>205</v>
      </c>
      <c r="P47" s="42">
        <v>825</v>
      </c>
      <c r="Q47" s="42">
        <v>816</v>
      </c>
      <c r="R47" s="42">
        <v>1</v>
      </c>
      <c r="S47" s="42">
        <v>8</v>
      </c>
      <c r="T47" s="37">
        <f t="shared" si="7"/>
        <v>1601</v>
      </c>
      <c r="U47" s="72">
        <f t="shared" si="5"/>
        <v>0.7380952380952381</v>
      </c>
      <c r="V47" s="38">
        <f t="shared" si="6"/>
        <v>0.666236559139785</v>
      </c>
      <c r="W47" s="28">
        <v>1231</v>
      </c>
      <c r="X47" s="45">
        <f t="shared" si="8"/>
        <v>0</v>
      </c>
    </row>
    <row r="48" spans="1:24" ht="18.75" customHeight="1">
      <c r="A48" s="32" t="s">
        <v>135</v>
      </c>
      <c r="B48" s="76" t="s">
        <v>95</v>
      </c>
      <c r="C48" s="44">
        <v>3039</v>
      </c>
      <c r="D48" s="42">
        <v>1490</v>
      </c>
      <c r="E48" s="42">
        <v>1549</v>
      </c>
      <c r="F48" s="42">
        <v>1859</v>
      </c>
      <c r="G48" s="42">
        <v>1174</v>
      </c>
      <c r="H48" s="42">
        <v>5</v>
      </c>
      <c r="I48" s="42">
        <v>24</v>
      </c>
      <c r="J48" s="42">
        <v>1</v>
      </c>
      <c r="K48" s="42">
        <v>16</v>
      </c>
      <c r="L48" s="42">
        <v>0</v>
      </c>
      <c r="M48" s="42">
        <v>465</v>
      </c>
      <c r="N48" s="42">
        <v>465</v>
      </c>
      <c r="O48" s="42">
        <v>174</v>
      </c>
      <c r="P48" s="42">
        <v>1180</v>
      </c>
      <c r="Q48" s="42">
        <v>853</v>
      </c>
      <c r="R48" s="42">
        <v>0</v>
      </c>
      <c r="S48" s="42">
        <v>327</v>
      </c>
      <c r="T48" s="37">
        <f t="shared" si="7"/>
        <v>1819</v>
      </c>
      <c r="U48" s="72">
        <f t="shared" si="5"/>
        <v>0.6117143797301744</v>
      </c>
      <c r="V48" s="38">
        <f t="shared" si="6"/>
        <v>0.656266810112964</v>
      </c>
      <c r="W48" s="28">
        <v>1490</v>
      </c>
      <c r="X48" s="45">
        <f t="shared" si="8"/>
        <v>0</v>
      </c>
    </row>
    <row r="49" spans="1:24" ht="18.75" customHeight="1">
      <c r="A49" s="32" t="s">
        <v>136</v>
      </c>
      <c r="B49" s="75" t="s">
        <v>178</v>
      </c>
      <c r="C49" s="44">
        <v>8175</v>
      </c>
      <c r="D49" s="42">
        <v>3743</v>
      </c>
      <c r="E49" s="42">
        <v>4432</v>
      </c>
      <c r="F49" s="42">
        <v>6707</v>
      </c>
      <c r="G49" s="42">
        <v>2791</v>
      </c>
      <c r="H49" s="42">
        <v>71</v>
      </c>
      <c r="I49" s="42">
        <v>46</v>
      </c>
      <c r="J49" s="42">
        <v>16</v>
      </c>
      <c r="K49" s="42">
        <v>66</v>
      </c>
      <c r="L49" s="42">
        <v>2</v>
      </c>
      <c r="M49" s="42">
        <v>3715</v>
      </c>
      <c r="N49" s="42">
        <v>3717</v>
      </c>
      <c r="O49" s="42">
        <v>0</v>
      </c>
      <c r="P49" s="42">
        <v>1468</v>
      </c>
      <c r="Q49" s="42">
        <v>975</v>
      </c>
      <c r="R49" s="42">
        <v>7</v>
      </c>
      <c r="S49" s="42">
        <v>486</v>
      </c>
      <c r="T49" s="37">
        <f t="shared" si="7"/>
        <v>5185</v>
      </c>
      <c r="U49" s="72">
        <f t="shared" si="5"/>
        <v>0.8204281345565749</v>
      </c>
      <c r="V49" s="38">
        <f t="shared" si="6"/>
        <v>0.44580289250037275</v>
      </c>
      <c r="W49" s="28">
        <v>3743</v>
      </c>
      <c r="X49" s="45">
        <f t="shared" si="8"/>
        <v>0</v>
      </c>
    </row>
    <row r="50" spans="1:24" ht="18.75" customHeight="1">
      <c r="A50" s="32" t="s">
        <v>137</v>
      </c>
      <c r="B50" s="74" t="s">
        <v>179</v>
      </c>
      <c r="C50" s="41">
        <v>18396</v>
      </c>
      <c r="D50" s="41">
        <v>9965</v>
      </c>
      <c r="E50" s="41">
        <v>8431</v>
      </c>
      <c r="F50" s="41">
        <v>13348</v>
      </c>
      <c r="G50" s="41">
        <v>5066</v>
      </c>
      <c r="H50" s="41">
        <v>99</v>
      </c>
      <c r="I50" s="41">
        <v>83</v>
      </c>
      <c r="J50" s="41">
        <v>13</v>
      </c>
      <c r="K50" s="42">
        <v>93</v>
      </c>
      <c r="L50" s="41">
        <v>3</v>
      </c>
      <c r="M50" s="41">
        <v>5553</v>
      </c>
      <c r="N50" s="41">
        <v>5556</v>
      </c>
      <c r="O50" s="41">
        <v>2438</v>
      </c>
      <c r="P50" s="41">
        <v>5048</v>
      </c>
      <c r="Q50" s="41">
        <v>2373</v>
      </c>
      <c r="R50" s="42">
        <v>26</v>
      </c>
      <c r="S50" s="42">
        <v>2649</v>
      </c>
      <c r="T50" s="37">
        <f t="shared" si="7"/>
        <v>13042</v>
      </c>
      <c r="U50" s="72">
        <f t="shared" si="5"/>
        <v>0.7255925201130681</v>
      </c>
      <c r="V50" s="38">
        <f t="shared" si="6"/>
        <v>0.4011087803416242</v>
      </c>
      <c r="W50" s="28">
        <v>9965</v>
      </c>
      <c r="X50" s="45">
        <f t="shared" si="8"/>
        <v>0</v>
      </c>
    </row>
    <row r="51" spans="1:24" ht="18" customHeight="1">
      <c r="A51" s="32" t="s">
        <v>138</v>
      </c>
      <c r="B51" s="76" t="s">
        <v>96</v>
      </c>
      <c r="C51" s="44">
        <v>4278</v>
      </c>
      <c r="D51" s="42">
        <v>2465</v>
      </c>
      <c r="E51" s="42">
        <v>1813</v>
      </c>
      <c r="F51" s="42">
        <v>2175</v>
      </c>
      <c r="G51" s="42">
        <v>1335</v>
      </c>
      <c r="H51" s="42">
        <v>24</v>
      </c>
      <c r="I51" s="42">
        <v>58</v>
      </c>
      <c r="J51" s="42">
        <v>6</v>
      </c>
      <c r="K51" s="42">
        <v>26</v>
      </c>
      <c r="L51" s="42">
        <v>0</v>
      </c>
      <c r="M51" s="42">
        <v>240</v>
      </c>
      <c r="N51" s="42">
        <v>240</v>
      </c>
      <c r="O51" s="42">
        <v>486</v>
      </c>
      <c r="P51" s="42">
        <v>2103</v>
      </c>
      <c r="Q51" s="42">
        <v>1971</v>
      </c>
      <c r="R51" s="42">
        <v>2</v>
      </c>
      <c r="S51" s="42">
        <v>130</v>
      </c>
      <c r="T51" s="37">
        <f t="shared" si="7"/>
        <v>2829</v>
      </c>
      <c r="U51" s="72">
        <f t="shared" si="5"/>
        <v>0.5084151472650772</v>
      </c>
      <c r="V51" s="38">
        <f t="shared" si="6"/>
        <v>0.6662068965517242</v>
      </c>
      <c r="W51" s="28">
        <v>2465</v>
      </c>
      <c r="X51" s="45">
        <f t="shared" si="8"/>
        <v>0</v>
      </c>
    </row>
    <row r="52" spans="1:24" ht="18.75" customHeight="1">
      <c r="A52" s="32" t="s">
        <v>139</v>
      </c>
      <c r="B52" s="77" t="s">
        <v>97</v>
      </c>
      <c r="C52" s="41">
        <v>3205</v>
      </c>
      <c r="D52" s="41">
        <v>1595</v>
      </c>
      <c r="E52" s="41">
        <v>1610</v>
      </c>
      <c r="F52" s="41">
        <v>2300</v>
      </c>
      <c r="G52" s="41">
        <v>1214</v>
      </c>
      <c r="H52" s="41">
        <v>13</v>
      </c>
      <c r="I52" s="41">
        <v>73</v>
      </c>
      <c r="J52" s="41">
        <v>5</v>
      </c>
      <c r="K52" s="42">
        <v>6</v>
      </c>
      <c r="L52" s="41">
        <v>0</v>
      </c>
      <c r="M52" s="41">
        <v>575</v>
      </c>
      <c r="N52" s="41">
        <v>575</v>
      </c>
      <c r="O52" s="41">
        <v>414</v>
      </c>
      <c r="P52" s="41">
        <v>905</v>
      </c>
      <c r="Q52" s="41">
        <v>342</v>
      </c>
      <c r="R52" s="42">
        <v>2</v>
      </c>
      <c r="S52" s="42">
        <v>561</v>
      </c>
      <c r="T52" s="37">
        <f t="shared" si="7"/>
        <v>1894</v>
      </c>
      <c r="U52" s="72">
        <f t="shared" si="5"/>
        <v>0.717628705148206</v>
      </c>
      <c r="V52" s="38">
        <f t="shared" si="6"/>
        <v>0.57</v>
      </c>
      <c r="W52" s="28">
        <v>1595</v>
      </c>
      <c r="X52" s="45">
        <f t="shared" si="8"/>
        <v>0</v>
      </c>
    </row>
    <row r="53" spans="1:24" ht="18.75" customHeight="1">
      <c r="A53" s="32" t="s">
        <v>140</v>
      </c>
      <c r="B53" s="78" t="s">
        <v>180</v>
      </c>
      <c r="C53" s="43">
        <v>2892</v>
      </c>
      <c r="D53" s="41">
        <v>1662</v>
      </c>
      <c r="E53" s="41">
        <v>1230</v>
      </c>
      <c r="F53" s="41">
        <v>2101</v>
      </c>
      <c r="G53" s="41">
        <v>857</v>
      </c>
      <c r="H53" s="41">
        <v>14</v>
      </c>
      <c r="I53" s="41">
        <v>22</v>
      </c>
      <c r="J53" s="41">
        <v>0</v>
      </c>
      <c r="K53" s="42">
        <v>15</v>
      </c>
      <c r="L53" s="41">
        <v>0</v>
      </c>
      <c r="M53" s="41">
        <v>868</v>
      </c>
      <c r="N53" s="41">
        <v>868</v>
      </c>
      <c r="O53" s="41">
        <v>325</v>
      </c>
      <c r="P53" s="41">
        <v>791</v>
      </c>
      <c r="Q53" s="41">
        <v>645</v>
      </c>
      <c r="R53" s="42">
        <v>3</v>
      </c>
      <c r="S53" s="42">
        <v>143</v>
      </c>
      <c r="T53" s="37">
        <f t="shared" si="7"/>
        <v>1984</v>
      </c>
      <c r="U53" s="72">
        <f t="shared" si="5"/>
        <v>0.7264868603042877</v>
      </c>
      <c r="V53" s="38">
        <f t="shared" si="6"/>
        <v>0.4321751546882437</v>
      </c>
      <c r="W53" s="28">
        <v>1662</v>
      </c>
      <c r="X53" s="45">
        <f t="shared" si="8"/>
        <v>0</v>
      </c>
    </row>
    <row r="54" spans="1:24" ht="14.25" customHeight="1">
      <c r="A54" s="32" t="s">
        <v>141</v>
      </c>
      <c r="B54" s="77" t="s">
        <v>117</v>
      </c>
      <c r="C54" s="85">
        <f>'[1]Nghệ An'!AC12</f>
        <v>9491</v>
      </c>
      <c r="D54" s="85">
        <f>'[1]Nghệ An'!AC13</f>
        <v>4212</v>
      </c>
      <c r="E54" s="85">
        <f>'[1]Nghệ An'!AC14</f>
        <v>5279</v>
      </c>
      <c r="F54" s="85">
        <f>'[1]Nghệ An'!AC16</f>
        <v>6405</v>
      </c>
      <c r="G54" s="85">
        <f>'[1]Nghệ An'!AC17</f>
        <v>3554</v>
      </c>
      <c r="H54" s="85">
        <f>'[1]Nghệ An'!AC18</f>
        <v>43</v>
      </c>
      <c r="I54" s="85">
        <f>'[1]Nghệ An'!AC19</f>
        <v>285</v>
      </c>
      <c r="J54" s="85">
        <f>'[1]Nghệ An'!AC20</f>
        <v>28</v>
      </c>
      <c r="K54" s="86">
        <f>'[1]Nghệ An'!AC21</f>
        <v>18</v>
      </c>
      <c r="L54" s="85">
        <f>'[1]Nghệ An'!AC22</f>
        <v>0</v>
      </c>
      <c r="M54" s="85">
        <f>'[1]Nghệ An'!AC23</f>
        <v>1667</v>
      </c>
      <c r="N54" s="85">
        <f>L54+M54</f>
        <v>1667</v>
      </c>
      <c r="O54" s="85">
        <f>'[1]Nghệ An'!AC24</f>
        <v>810</v>
      </c>
      <c r="P54" s="85">
        <f>'[1]Nghệ An'!AC25</f>
        <v>3086</v>
      </c>
      <c r="Q54" s="85">
        <f>'[1]Nghệ An'!AC26</f>
        <v>2674</v>
      </c>
      <c r="R54" s="86">
        <f>'[1]Nghệ An'!AC27</f>
        <v>1</v>
      </c>
      <c r="S54" s="86">
        <f>'[1]Nghệ An'!AC28</f>
        <v>411</v>
      </c>
      <c r="T54" s="37">
        <f t="shared" si="7"/>
        <v>5563</v>
      </c>
      <c r="U54" s="72">
        <f t="shared" si="5"/>
        <v>0.6748498577599832</v>
      </c>
      <c r="V54" s="38">
        <f t="shared" si="6"/>
        <v>0.6132708821233411</v>
      </c>
      <c r="W54" s="28">
        <v>4212</v>
      </c>
      <c r="X54" s="45">
        <f t="shared" si="8"/>
        <v>0</v>
      </c>
    </row>
    <row r="55" spans="1:24" ht="15.75" customHeight="1">
      <c r="A55" s="32" t="s">
        <v>142</v>
      </c>
      <c r="B55" s="79" t="s">
        <v>98</v>
      </c>
      <c r="C55" s="41">
        <v>6349</v>
      </c>
      <c r="D55" s="41">
        <v>3014</v>
      </c>
      <c r="E55" s="41">
        <v>3335</v>
      </c>
      <c r="F55" s="41">
        <v>3957</v>
      </c>
      <c r="G55" s="41">
        <v>2465</v>
      </c>
      <c r="H55" s="41">
        <v>82</v>
      </c>
      <c r="I55" s="41">
        <v>82</v>
      </c>
      <c r="J55" s="41">
        <v>0</v>
      </c>
      <c r="K55" s="42">
        <v>60</v>
      </c>
      <c r="L55" s="41">
        <v>0</v>
      </c>
      <c r="M55" s="41">
        <v>863</v>
      </c>
      <c r="N55" s="41">
        <v>863</v>
      </c>
      <c r="O55" s="41">
        <v>405</v>
      </c>
      <c r="P55" s="41">
        <v>2392</v>
      </c>
      <c r="Q55" s="41">
        <v>795</v>
      </c>
      <c r="R55" s="42">
        <v>6</v>
      </c>
      <c r="S55" s="42">
        <v>1591</v>
      </c>
      <c r="T55" s="37">
        <f t="shared" si="7"/>
        <v>3660</v>
      </c>
      <c r="U55" s="72">
        <f t="shared" si="5"/>
        <v>0.6232477555520555</v>
      </c>
      <c r="V55" s="38">
        <f t="shared" si="6"/>
        <v>0.6795552185999495</v>
      </c>
      <c r="W55" s="28">
        <v>3014</v>
      </c>
      <c r="X55" s="45">
        <f t="shared" si="8"/>
        <v>0</v>
      </c>
    </row>
    <row r="56" spans="1:24" ht="18.75" customHeight="1">
      <c r="A56" s="32" t="s">
        <v>143</v>
      </c>
      <c r="B56" s="77" t="s">
        <v>111</v>
      </c>
      <c r="C56" s="85">
        <f>'[1]Phú Yên'!AC12</f>
        <v>4465</v>
      </c>
      <c r="D56" s="85">
        <f>'[1]Phú Yên'!AC13</f>
        <v>1860</v>
      </c>
      <c r="E56" s="85">
        <f>'[1]Phú Yên'!AC14</f>
        <v>2605</v>
      </c>
      <c r="F56" s="85">
        <f>'[1]Phú Yên'!AC16</f>
        <v>3333</v>
      </c>
      <c r="G56" s="85">
        <f>'[1]Phú Yên'!AC17</f>
        <v>1687</v>
      </c>
      <c r="H56" s="85">
        <f>'[1]Phú Yên'!AC18</f>
        <v>25</v>
      </c>
      <c r="I56" s="85">
        <f>'[1]Phú Yên'!AC19</f>
        <v>86</v>
      </c>
      <c r="J56" s="85">
        <f>'[1]Phú Yên'!AC20</f>
        <v>1</v>
      </c>
      <c r="K56" s="86">
        <f>'[1]Phú Yên'!AC21</f>
        <v>51</v>
      </c>
      <c r="L56" s="85">
        <f>'[1]Phú Yên'!AC22</f>
        <v>0</v>
      </c>
      <c r="M56" s="85">
        <f>'[1]Phú Yên'!AC23</f>
        <v>1482</v>
      </c>
      <c r="N56" s="85">
        <f>L56+M56</f>
        <v>1482</v>
      </c>
      <c r="O56" s="85">
        <f>'[1]Phú Yên'!AC24</f>
        <v>1</v>
      </c>
      <c r="P56" s="85">
        <f>'[1]Phú Yên'!AC25</f>
        <v>1132</v>
      </c>
      <c r="Q56" s="85">
        <f>'[1]Phú Yên'!AC26</f>
        <v>987</v>
      </c>
      <c r="R56" s="86">
        <f>'[1]Phú Yên'!AC27</f>
        <v>14</v>
      </c>
      <c r="S56" s="86">
        <f>'[1]Phú Yên'!AC28</f>
        <v>131</v>
      </c>
      <c r="T56" s="37">
        <f t="shared" si="7"/>
        <v>2615</v>
      </c>
      <c r="U56" s="72">
        <f t="shared" si="5"/>
        <v>0.7464725643896977</v>
      </c>
      <c r="V56" s="38">
        <f t="shared" si="6"/>
        <v>0.555055505550555</v>
      </c>
      <c r="W56" s="28">
        <v>1860</v>
      </c>
      <c r="X56" s="45">
        <f t="shared" si="8"/>
        <v>0</v>
      </c>
    </row>
    <row r="57" spans="1:24" ht="18.75" customHeight="1">
      <c r="A57" s="32" t="s">
        <v>144</v>
      </c>
      <c r="B57" s="77" t="s">
        <v>118</v>
      </c>
      <c r="C57" s="85">
        <f>'[1]Quảng Bình'!AC12</f>
        <v>2144</v>
      </c>
      <c r="D57" s="85">
        <f>'[1]Quảng Bình'!AC13</f>
        <v>921</v>
      </c>
      <c r="E57" s="85">
        <f>'[1]Quảng Bình'!AC14</f>
        <v>1223</v>
      </c>
      <c r="F57" s="85">
        <f>'[1]Quảng Bình'!AC16</f>
        <v>1473</v>
      </c>
      <c r="G57" s="85">
        <f>'[1]Quảng Bình'!AC17</f>
        <v>951</v>
      </c>
      <c r="H57" s="85">
        <f>'[1]Quảng Bình'!AC18</f>
        <v>15</v>
      </c>
      <c r="I57" s="85">
        <f>'[1]Quảng Bình'!AC19</f>
        <v>23</v>
      </c>
      <c r="J57" s="85">
        <f>'[1]Quảng Bình'!AC20</f>
        <v>2</v>
      </c>
      <c r="K57" s="86">
        <f>'[1]Quảng Bình'!AC21</f>
        <v>7</v>
      </c>
      <c r="L57" s="85">
        <f>'[1]Quảng Bình'!AC22</f>
        <v>0</v>
      </c>
      <c r="M57" s="85">
        <f>'[1]Quảng Bình'!AC23</f>
        <v>450</v>
      </c>
      <c r="N57" s="85">
        <f>L57+M57</f>
        <v>450</v>
      </c>
      <c r="O57" s="85">
        <f>'[1]Quảng Bình'!AC24</f>
        <v>25</v>
      </c>
      <c r="P57" s="85">
        <f>'[1]Quảng Bình'!AC25</f>
        <v>671</v>
      </c>
      <c r="Q57" s="85">
        <f>'[1]Quảng Bình'!AC26</f>
        <v>462</v>
      </c>
      <c r="R57" s="86">
        <f>'[1]Quảng Bình'!AC27</f>
        <v>0</v>
      </c>
      <c r="S57" s="86">
        <f>'[1]Quảng Bình'!AC28</f>
        <v>209</v>
      </c>
      <c r="T57" s="37">
        <f t="shared" si="7"/>
        <v>1146</v>
      </c>
      <c r="U57" s="72">
        <f t="shared" si="5"/>
        <v>0.6870335820895522</v>
      </c>
      <c r="V57" s="38">
        <f t="shared" si="6"/>
        <v>0.6775288526816021</v>
      </c>
      <c r="W57" s="28">
        <v>921</v>
      </c>
      <c r="X57" s="45">
        <f t="shared" si="8"/>
        <v>0</v>
      </c>
    </row>
    <row r="58" spans="1:24" ht="18.75" customHeight="1">
      <c r="A58" s="32" t="s">
        <v>145</v>
      </c>
      <c r="B58" s="77" t="s">
        <v>113</v>
      </c>
      <c r="C58" s="85">
        <f>'[1]Quảng Nam'!AC12</f>
        <v>4936</v>
      </c>
      <c r="D58" s="85">
        <f>'[1]Quảng Nam'!AC13</f>
        <v>2034</v>
      </c>
      <c r="E58" s="85">
        <f>'[1]Quảng Nam'!AC14</f>
        <v>2902</v>
      </c>
      <c r="F58" s="85">
        <f>'[1]Quảng Nam'!AC16</f>
        <v>3884</v>
      </c>
      <c r="G58" s="85">
        <f>'[1]Quảng Nam'!AC17</f>
        <v>2243</v>
      </c>
      <c r="H58" s="85">
        <f>'[1]Quảng Nam'!AC18</f>
        <v>42</v>
      </c>
      <c r="I58" s="85">
        <f>'[1]Quảng Nam'!AC19</f>
        <v>43</v>
      </c>
      <c r="J58" s="85">
        <f>'[1]Quảng Nam'!AC20</f>
        <v>10</v>
      </c>
      <c r="K58" s="86">
        <f>'[1]Quảng Nam'!AC21</f>
        <v>23</v>
      </c>
      <c r="L58" s="85">
        <f>'[1]Quảng Nam'!AC22</f>
        <v>0</v>
      </c>
      <c r="M58" s="85">
        <f>'[1]Quảng Nam'!AC23</f>
        <v>1185</v>
      </c>
      <c r="N58" s="85">
        <f>L58+M58</f>
        <v>1185</v>
      </c>
      <c r="O58" s="85">
        <f>'[1]Quảng Nam'!AC24</f>
        <v>338</v>
      </c>
      <c r="P58" s="85">
        <f>'[1]Quảng Nam'!AC25</f>
        <v>1052</v>
      </c>
      <c r="Q58" s="85">
        <f>'[1]Quảng Nam'!AC26</f>
        <v>764</v>
      </c>
      <c r="R58" s="86">
        <f>'[1]Quảng Nam'!AC27</f>
        <v>6</v>
      </c>
      <c r="S58" s="86">
        <f>'[1]Quảng Nam'!AC28</f>
        <v>282</v>
      </c>
      <c r="T58" s="37">
        <f t="shared" si="7"/>
        <v>2575</v>
      </c>
      <c r="U58" s="72">
        <f t="shared" si="5"/>
        <v>0.786871961102107</v>
      </c>
      <c r="V58" s="38">
        <f t="shared" si="6"/>
        <v>0.6078784757981462</v>
      </c>
      <c r="W58" s="28">
        <v>2034</v>
      </c>
      <c r="X58" s="45">
        <f t="shared" si="8"/>
        <v>0</v>
      </c>
    </row>
    <row r="59" spans="1:24" ht="18.75" customHeight="1">
      <c r="A59" s="32" t="s">
        <v>146</v>
      </c>
      <c r="B59" s="77" t="s">
        <v>99</v>
      </c>
      <c r="C59" s="41">
        <v>6673</v>
      </c>
      <c r="D59" s="41">
        <v>3808</v>
      </c>
      <c r="E59" s="41">
        <v>2865</v>
      </c>
      <c r="F59" s="41">
        <v>4127</v>
      </c>
      <c r="G59" s="41">
        <v>2014</v>
      </c>
      <c r="H59" s="41">
        <v>47</v>
      </c>
      <c r="I59" s="41">
        <v>40</v>
      </c>
      <c r="J59" s="41">
        <v>12</v>
      </c>
      <c r="K59" s="42">
        <v>14</v>
      </c>
      <c r="L59" s="41">
        <v>0</v>
      </c>
      <c r="M59" s="41">
        <v>1541</v>
      </c>
      <c r="N59" s="41">
        <v>1541</v>
      </c>
      <c r="O59" s="41">
        <v>459</v>
      </c>
      <c r="P59" s="41">
        <v>2546</v>
      </c>
      <c r="Q59" s="41">
        <v>1770</v>
      </c>
      <c r="R59" s="42">
        <v>6</v>
      </c>
      <c r="S59" s="42">
        <v>770</v>
      </c>
      <c r="T59" s="37">
        <f t="shared" si="7"/>
        <v>4546</v>
      </c>
      <c r="U59" s="72">
        <f t="shared" si="5"/>
        <v>0.6184624606623708</v>
      </c>
      <c r="V59" s="38">
        <f t="shared" si="6"/>
        <v>0.515386479282772</v>
      </c>
      <c r="W59" s="28">
        <v>3808</v>
      </c>
      <c r="X59" s="45">
        <f t="shared" si="8"/>
        <v>0</v>
      </c>
    </row>
    <row r="60" spans="1:24" ht="18.75" customHeight="1">
      <c r="A60" s="32" t="s">
        <v>147</v>
      </c>
      <c r="B60" s="77" t="s">
        <v>115</v>
      </c>
      <c r="C60" s="85">
        <f>'[1]Quảng Ngãi'!AC12</f>
        <v>4815</v>
      </c>
      <c r="D60" s="85">
        <f>'[1]Quảng Ngãi'!AC13</f>
        <v>2081</v>
      </c>
      <c r="E60" s="85">
        <f>'[1]Quảng Ngãi'!AC14</f>
        <v>2734</v>
      </c>
      <c r="F60" s="85">
        <f>'[1]Quảng Ngãi'!AC16</f>
        <v>3419</v>
      </c>
      <c r="G60" s="85">
        <f>'[1]Quảng Ngãi'!AC17</f>
        <v>1781</v>
      </c>
      <c r="H60" s="85">
        <f>'[1]Quảng Ngãi'!AC18</f>
        <v>18</v>
      </c>
      <c r="I60" s="85">
        <f>'[1]Quảng Ngãi'!AC19</f>
        <v>42</v>
      </c>
      <c r="J60" s="85">
        <f>'[1]Quảng Ngãi'!AC20</f>
        <v>5</v>
      </c>
      <c r="K60" s="86">
        <f>'[1]Quảng Ngãi'!AC21</f>
        <v>60</v>
      </c>
      <c r="L60" s="85">
        <f>'[1]Quảng Ngãi'!AC22</f>
        <v>1</v>
      </c>
      <c r="M60" s="85">
        <f>'[1]Quảng Ngãi'!AC23</f>
        <v>1120</v>
      </c>
      <c r="N60" s="85">
        <f>L60+M60</f>
        <v>1121</v>
      </c>
      <c r="O60" s="85">
        <f>'[1]Quảng Ngãi'!AC24</f>
        <v>392</v>
      </c>
      <c r="P60" s="85">
        <f>'[1]Quảng Ngãi'!AC25</f>
        <v>1396</v>
      </c>
      <c r="Q60" s="85">
        <f>'[1]Quảng Ngãi'!AC26</f>
        <v>310</v>
      </c>
      <c r="R60" s="86">
        <f>'[1]Quảng Ngãi'!AC27</f>
        <v>15</v>
      </c>
      <c r="S60" s="86">
        <f>'[1]Quảng Ngãi'!AC28</f>
        <v>1071</v>
      </c>
      <c r="T60" s="37">
        <f t="shared" si="7"/>
        <v>2909</v>
      </c>
      <c r="U60" s="72">
        <f t="shared" si="5"/>
        <v>0.7100726895119418</v>
      </c>
      <c r="V60" s="38">
        <f t="shared" si="6"/>
        <v>0.557472945305645</v>
      </c>
      <c r="W60" s="28">
        <v>2081</v>
      </c>
      <c r="X60" s="45">
        <f t="shared" si="8"/>
        <v>0</v>
      </c>
    </row>
    <row r="61" spans="1:24" ht="18.75" customHeight="1">
      <c r="A61" s="32" t="s">
        <v>148</v>
      </c>
      <c r="B61" s="77" t="s">
        <v>110</v>
      </c>
      <c r="C61" s="85">
        <f>'[1]Quảng Trị'!AC12</f>
        <v>2056</v>
      </c>
      <c r="D61" s="85">
        <f>'[1]Quảng Trị'!AC13</f>
        <v>560</v>
      </c>
      <c r="E61" s="85">
        <f>'[1]Quảng Trị'!AC14</f>
        <v>1496</v>
      </c>
      <c r="F61" s="85">
        <f>'[1]Quảng Trị'!AC16</f>
        <v>1871</v>
      </c>
      <c r="G61" s="85">
        <f>'[1]Quảng Trị'!AC17</f>
        <v>1179</v>
      </c>
      <c r="H61" s="85">
        <f>'[1]Quảng Trị'!AC18</f>
        <v>7</v>
      </c>
      <c r="I61" s="85">
        <f>'[1]Quảng Trị'!AC19</f>
        <v>10</v>
      </c>
      <c r="J61" s="85">
        <f>'[1]Quảng Trị'!AC20</f>
        <v>0</v>
      </c>
      <c r="K61" s="86">
        <f>'[1]Quảng Trị'!AC21</f>
        <v>9</v>
      </c>
      <c r="L61" s="85">
        <f>'[1]Quảng Trị'!AC22</f>
        <v>0</v>
      </c>
      <c r="M61" s="85">
        <f>'[1]Quảng Trị'!AC23</f>
        <v>625</v>
      </c>
      <c r="N61" s="85">
        <f>L61+M61</f>
        <v>625</v>
      </c>
      <c r="O61" s="85">
        <f>'[1]Quảng Trị'!AC24</f>
        <v>41</v>
      </c>
      <c r="P61" s="85">
        <f>'[1]Quảng Trị'!AC25</f>
        <v>185</v>
      </c>
      <c r="Q61" s="85">
        <f>'[1]Quảng Trị'!AC26</f>
        <v>177</v>
      </c>
      <c r="R61" s="86">
        <f>'[1]Quảng Trị'!AC27</f>
        <v>4</v>
      </c>
      <c r="S61" s="86">
        <f>'[1]Quảng Trị'!AC28</f>
        <v>4</v>
      </c>
      <c r="T61" s="37">
        <f t="shared" si="7"/>
        <v>851</v>
      </c>
      <c r="U61" s="72">
        <f t="shared" si="5"/>
        <v>0.9100194552529183</v>
      </c>
      <c r="V61" s="38">
        <f t="shared" si="6"/>
        <v>0.6440406199893105</v>
      </c>
      <c r="W61" s="28">
        <v>560</v>
      </c>
      <c r="X61" s="45">
        <f t="shared" si="8"/>
        <v>0</v>
      </c>
    </row>
    <row r="62" spans="1:24" ht="18.75" customHeight="1">
      <c r="A62" s="32" t="s">
        <v>149</v>
      </c>
      <c r="B62" s="78" t="s">
        <v>181</v>
      </c>
      <c r="C62" s="43">
        <v>6290</v>
      </c>
      <c r="D62" s="41">
        <v>2896</v>
      </c>
      <c r="E62" s="41">
        <v>3394</v>
      </c>
      <c r="F62" s="41">
        <v>4828</v>
      </c>
      <c r="G62" s="41">
        <v>2401</v>
      </c>
      <c r="H62" s="41">
        <v>23</v>
      </c>
      <c r="I62" s="41">
        <v>75</v>
      </c>
      <c r="J62" s="41">
        <v>3</v>
      </c>
      <c r="K62" s="42">
        <v>112</v>
      </c>
      <c r="L62" s="41">
        <v>0</v>
      </c>
      <c r="M62" s="41">
        <v>1304</v>
      </c>
      <c r="N62" s="41">
        <v>1304</v>
      </c>
      <c r="O62" s="41">
        <v>910</v>
      </c>
      <c r="P62" s="41">
        <v>1462</v>
      </c>
      <c r="Q62" s="41">
        <v>1133</v>
      </c>
      <c r="R62" s="42">
        <v>13</v>
      </c>
      <c r="S62" s="42">
        <v>316</v>
      </c>
      <c r="T62" s="37">
        <f t="shared" si="7"/>
        <v>3676</v>
      </c>
      <c r="U62" s="72">
        <f t="shared" si="5"/>
        <v>0.7675675675675676</v>
      </c>
      <c r="V62" s="38">
        <f t="shared" si="6"/>
        <v>0.5414250207125103</v>
      </c>
      <c r="W62" s="28">
        <v>2896</v>
      </c>
      <c r="X62" s="45">
        <f t="shared" si="8"/>
        <v>0</v>
      </c>
    </row>
    <row r="63" spans="1:24" ht="18.75" customHeight="1">
      <c r="A63" s="32" t="s">
        <v>150</v>
      </c>
      <c r="B63" s="77" t="s">
        <v>100</v>
      </c>
      <c r="C63" s="44">
        <v>4145</v>
      </c>
      <c r="D63" s="42">
        <v>2274</v>
      </c>
      <c r="E63" s="42">
        <v>1871</v>
      </c>
      <c r="F63" s="42">
        <v>2812</v>
      </c>
      <c r="G63" s="42">
        <v>1625</v>
      </c>
      <c r="H63" s="42">
        <v>15</v>
      </c>
      <c r="I63" s="42">
        <v>16</v>
      </c>
      <c r="J63" s="42">
        <v>13</v>
      </c>
      <c r="K63" s="42">
        <v>6</v>
      </c>
      <c r="L63" s="42">
        <v>0</v>
      </c>
      <c r="M63" s="42">
        <v>780</v>
      </c>
      <c r="N63" s="42">
        <v>780</v>
      </c>
      <c r="O63" s="42">
        <v>357</v>
      </c>
      <c r="P63" s="42">
        <v>1333</v>
      </c>
      <c r="Q63" s="42">
        <v>1165</v>
      </c>
      <c r="R63" s="42">
        <v>1</v>
      </c>
      <c r="S63" s="42">
        <v>167</v>
      </c>
      <c r="T63" s="37">
        <f t="shared" si="7"/>
        <v>2470</v>
      </c>
      <c r="U63" s="72">
        <f t="shared" si="5"/>
        <v>0.6784077201447527</v>
      </c>
      <c r="V63" s="38">
        <f t="shared" si="6"/>
        <v>0.5956614509246089</v>
      </c>
      <c r="W63" s="28">
        <v>2274</v>
      </c>
      <c r="X63" s="45">
        <f t="shared" si="8"/>
        <v>0</v>
      </c>
    </row>
    <row r="64" spans="1:24" ht="18.75" customHeight="1">
      <c r="A64" s="32" t="s">
        <v>151</v>
      </c>
      <c r="B64" s="78" t="s">
        <v>182</v>
      </c>
      <c r="C64" s="44">
        <v>20467</v>
      </c>
      <c r="D64" s="42">
        <v>11990</v>
      </c>
      <c r="E64" s="42">
        <v>8477</v>
      </c>
      <c r="F64" s="42">
        <v>17684</v>
      </c>
      <c r="G64" s="42">
        <v>4188</v>
      </c>
      <c r="H64" s="42">
        <v>118</v>
      </c>
      <c r="I64" s="42">
        <v>148</v>
      </c>
      <c r="J64" s="42">
        <v>15</v>
      </c>
      <c r="K64" s="42">
        <v>110</v>
      </c>
      <c r="L64" s="42">
        <v>0</v>
      </c>
      <c r="M64" s="42">
        <v>10403</v>
      </c>
      <c r="N64" s="42">
        <v>10403</v>
      </c>
      <c r="O64" s="42">
        <v>2702</v>
      </c>
      <c r="P64" s="42">
        <v>2783</v>
      </c>
      <c r="Q64" s="42">
        <v>2517</v>
      </c>
      <c r="R64" s="42">
        <v>26</v>
      </c>
      <c r="S64" s="42">
        <v>240</v>
      </c>
      <c r="T64" s="37">
        <f t="shared" si="7"/>
        <v>15888</v>
      </c>
      <c r="U64" s="72">
        <f t="shared" si="5"/>
        <v>0.8640250158792202</v>
      </c>
      <c r="V64" s="38">
        <f t="shared" si="6"/>
        <v>0.25893463017416873</v>
      </c>
      <c r="W64" s="28">
        <v>11990</v>
      </c>
      <c r="X64" s="45">
        <f t="shared" si="8"/>
        <v>0</v>
      </c>
    </row>
    <row r="65" spans="1:24" ht="18.75" customHeight="1">
      <c r="A65" s="32" t="s">
        <v>152</v>
      </c>
      <c r="B65" s="78" t="s">
        <v>183</v>
      </c>
      <c r="C65" s="44">
        <v>20534</v>
      </c>
      <c r="D65" s="42">
        <v>12784</v>
      </c>
      <c r="E65" s="42">
        <v>7750</v>
      </c>
      <c r="F65" s="42">
        <v>17463</v>
      </c>
      <c r="G65" s="42">
        <v>4411</v>
      </c>
      <c r="H65" s="42">
        <v>127</v>
      </c>
      <c r="I65" s="42">
        <v>104</v>
      </c>
      <c r="J65" s="42">
        <v>11</v>
      </c>
      <c r="K65" s="42">
        <v>193</v>
      </c>
      <c r="L65" s="42">
        <v>0</v>
      </c>
      <c r="M65" s="42">
        <v>10046</v>
      </c>
      <c r="N65" s="42">
        <v>10046</v>
      </c>
      <c r="O65" s="42">
        <v>2571</v>
      </c>
      <c r="P65" s="42">
        <v>3071</v>
      </c>
      <c r="Q65" s="42">
        <v>2744</v>
      </c>
      <c r="R65" s="42">
        <v>28</v>
      </c>
      <c r="S65" s="42">
        <v>299</v>
      </c>
      <c r="T65" s="37">
        <f t="shared" si="7"/>
        <v>15688</v>
      </c>
      <c r="U65" s="72">
        <f t="shared" si="5"/>
        <v>0.8504431674296289</v>
      </c>
      <c r="V65" s="38">
        <f t="shared" si="6"/>
        <v>0.2775010021187654</v>
      </c>
      <c r="W65" s="28">
        <v>12784</v>
      </c>
      <c r="X65" s="45">
        <f t="shared" si="8"/>
        <v>0</v>
      </c>
    </row>
    <row r="66" spans="1:24" ht="18.75" customHeight="1">
      <c r="A66" s="32" t="s">
        <v>153</v>
      </c>
      <c r="B66" s="77" t="s">
        <v>162</v>
      </c>
      <c r="C66" s="87">
        <f>'[1]Thừa Thiên Huế'!AC12</f>
        <v>2846</v>
      </c>
      <c r="D66" s="87">
        <f>'[1]Thừa Thiên Huế'!AC13</f>
        <v>1292</v>
      </c>
      <c r="E66" s="87">
        <f>'[1]Thừa Thiên Huế'!AC14</f>
        <v>1554</v>
      </c>
      <c r="F66" s="87">
        <f>'[1]Thừa Thiên Huế'!AC16</f>
        <v>1855</v>
      </c>
      <c r="G66" s="87">
        <f>'[1]Thừa Thiên Huế'!AC17</f>
        <v>1062</v>
      </c>
      <c r="H66" s="87">
        <f>'[1]Thừa Thiên Huế'!AC18</f>
        <v>21</v>
      </c>
      <c r="I66" s="87">
        <f>'[1]Thừa Thiên Huế'!AC19</f>
        <v>114</v>
      </c>
      <c r="J66" s="87">
        <f>'[1]Thừa Thiên Huế'!AC20</f>
        <v>0</v>
      </c>
      <c r="K66" s="88">
        <f>'[1]Thừa Thiên Huế'!AC21</f>
        <v>18</v>
      </c>
      <c r="L66" s="87">
        <f>'[1]Thừa Thiên Huế'!AC22</f>
        <v>0</v>
      </c>
      <c r="M66" s="87">
        <f>'[1]Thừa Thiên Huế'!AC23</f>
        <v>408</v>
      </c>
      <c r="N66" s="87">
        <f>L66+M66</f>
        <v>408</v>
      </c>
      <c r="O66" s="87">
        <f>'[1]Thừa Thiên Huế'!AC24</f>
        <v>232</v>
      </c>
      <c r="P66" s="87">
        <f>'[1]Thừa Thiên Huế'!AC25</f>
        <v>991</v>
      </c>
      <c r="Q66" s="87">
        <f>'[1]Thừa Thiên Huế'!AC26</f>
        <v>738</v>
      </c>
      <c r="R66" s="88">
        <f>'[1]Thừa Thiên Huế'!AC27</f>
        <v>13</v>
      </c>
      <c r="S66" s="88">
        <f>'[1]Thừa Thiên Huế'!AC28</f>
        <v>240</v>
      </c>
      <c r="T66" s="37">
        <f t="shared" si="7"/>
        <v>1631</v>
      </c>
      <c r="U66" s="72">
        <f t="shared" si="5"/>
        <v>0.651791988756149</v>
      </c>
      <c r="V66" s="38">
        <f t="shared" si="6"/>
        <v>0.6549865229110512</v>
      </c>
      <c r="W66" s="28">
        <v>1292</v>
      </c>
      <c r="X66" s="45">
        <f t="shared" si="8"/>
        <v>0</v>
      </c>
    </row>
    <row r="67" spans="1:24" ht="18.75" customHeight="1">
      <c r="A67" s="32" t="s">
        <v>154</v>
      </c>
      <c r="B67" s="77" t="s">
        <v>104</v>
      </c>
      <c r="C67" s="44">
        <v>2799</v>
      </c>
      <c r="D67" s="42">
        <v>1378</v>
      </c>
      <c r="E67" s="42">
        <v>1421</v>
      </c>
      <c r="F67" s="42">
        <v>1576</v>
      </c>
      <c r="G67" s="42">
        <v>1148</v>
      </c>
      <c r="H67" s="42">
        <v>14</v>
      </c>
      <c r="I67" s="42">
        <v>14</v>
      </c>
      <c r="J67" s="42">
        <v>11</v>
      </c>
      <c r="K67" s="42">
        <v>40</v>
      </c>
      <c r="L67" s="42">
        <v>0</v>
      </c>
      <c r="M67" s="42">
        <v>348</v>
      </c>
      <c r="N67" s="42">
        <v>348</v>
      </c>
      <c r="O67" s="42">
        <v>1</v>
      </c>
      <c r="P67" s="42">
        <v>1223</v>
      </c>
      <c r="Q67" s="42">
        <v>1082</v>
      </c>
      <c r="R67" s="42">
        <v>1</v>
      </c>
      <c r="S67" s="42">
        <v>140</v>
      </c>
      <c r="T67" s="37">
        <f t="shared" si="7"/>
        <v>1572</v>
      </c>
      <c r="U67" s="72">
        <f t="shared" si="5"/>
        <v>0.5630582350839586</v>
      </c>
      <c r="V67" s="38">
        <f t="shared" si="6"/>
        <v>0.7785532994923858</v>
      </c>
      <c r="W67" s="28">
        <v>1378</v>
      </c>
      <c r="X67" s="45">
        <f t="shared" si="8"/>
        <v>0</v>
      </c>
    </row>
    <row r="68" spans="1:24" ht="18.75" customHeight="1">
      <c r="A68" s="32" t="s">
        <v>155</v>
      </c>
      <c r="B68" s="77" t="s">
        <v>101</v>
      </c>
      <c r="C68" s="41">
        <v>4144</v>
      </c>
      <c r="D68" s="41">
        <v>2091</v>
      </c>
      <c r="E68" s="41">
        <v>2053</v>
      </c>
      <c r="F68" s="41">
        <v>2654</v>
      </c>
      <c r="G68" s="41">
        <v>1440</v>
      </c>
      <c r="H68" s="41">
        <v>7</v>
      </c>
      <c r="I68" s="41">
        <v>27</v>
      </c>
      <c r="J68" s="41">
        <v>29</v>
      </c>
      <c r="K68" s="42">
        <v>25</v>
      </c>
      <c r="L68" s="41">
        <v>0</v>
      </c>
      <c r="M68" s="41">
        <v>735</v>
      </c>
      <c r="N68" s="41">
        <v>735</v>
      </c>
      <c r="O68" s="41">
        <v>391</v>
      </c>
      <c r="P68" s="41">
        <v>1490</v>
      </c>
      <c r="Q68" s="41">
        <v>1375</v>
      </c>
      <c r="R68" s="42">
        <v>5</v>
      </c>
      <c r="S68" s="42">
        <v>110</v>
      </c>
      <c r="T68" s="37">
        <f t="shared" si="7"/>
        <v>2616</v>
      </c>
      <c r="U68" s="72">
        <f t="shared" si="5"/>
        <v>0.6404440154440154</v>
      </c>
      <c r="V68" s="38">
        <f t="shared" si="6"/>
        <v>0.5757347400150716</v>
      </c>
      <c r="W68" s="28">
        <v>2091</v>
      </c>
      <c r="X68" s="45">
        <f t="shared" si="8"/>
        <v>0</v>
      </c>
    </row>
    <row r="69" spans="1:24" ht="18.75" customHeight="1">
      <c r="A69" s="32" t="s">
        <v>156</v>
      </c>
      <c r="B69" s="77" t="s">
        <v>102</v>
      </c>
      <c r="C69" s="43">
        <v>7234</v>
      </c>
      <c r="D69" s="41">
        <v>3834</v>
      </c>
      <c r="E69" s="41">
        <v>3400</v>
      </c>
      <c r="F69" s="41">
        <v>4038</v>
      </c>
      <c r="G69" s="41">
        <v>2057</v>
      </c>
      <c r="H69" s="41">
        <v>51</v>
      </c>
      <c r="I69" s="41">
        <v>79</v>
      </c>
      <c r="J69" s="41">
        <v>7</v>
      </c>
      <c r="K69" s="42">
        <v>38</v>
      </c>
      <c r="L69" s="41">
        <v>0</v>
      </c>
      <c r="M69" s="41">
        <v>1430</v>
      </c>
      <c r="N69" s="41">
        <v>1430</v>
      </c>
      <c r="O69" s="41">
        <v>376</v>
      </c>
      <c r="P69" s="41">
        <v>3196</v>
      </c>
      <c r="Q69" s="41">
        <v>3147</v>
      </c>
      <c r="R69" s="42">
        <v>2</v>
      </c>
      <c r="S69" s="42">
        <v>47</v>
      </c>
      <c r="T69" s="37">
        <f t="shared" si="7"/>
        <v>5002</v>
      </c>
      <c r="U69" s="72">
        <f t="shared" si="5"/>
        <v>0.5581974011611833</v>
      </c>
      <c r="V69" s="38">
        <f t="shared" si="6"/>
        <v>0.5527488855869243</v>
      </c>
      <c r="W69" s="28">
        <v>3834</v>
      </c>
      <c r="X69" s="45">
        <f t="shared" si="8"/>
        <v>0</v>
      </c>
    </row>
    <row r="70" spans="1:24" ht="18.75" customHeight="1">
      <c r="A70" s="32" t="s">
        <v>157</v>
      </c>
      <c r="B70" s="77" t="s">
        <v>103</v>
      </c>
      <c r="C70" s="44">
        <v>9064</v>
      </c>
      <c r="D70" s="42">
        <v>5280</v>
      </c>
      <c r="E70" s="42">
        <v>3784</v>
      </c>
      <c r="F70" s="42">
        <v>5540</v>
      </c>
      <c r="G70" s="42">
        <v>3014</v>
      </c>
      <c r="H70" s="42">
        <v>59</v>
      </c>
      <c r="I70" s="42">
        <v>130</v>
      </c>
      <c r="J70" s="42">
        <v>68</v>
      </c>
      <c r="K70" s="42">
        <v>95</v>
      </c>
      <c r="L70" s="42">
        <v>0</v>
      </c>
      <c r="M70" s="42">
        <v>1734</v>
      </c>
      <c r="N70" s="42">
        <v>1734</v>
      </c>
      <c r="O70" s="42">
        <v>440</v>
      </c>
      <c r="P70" s="42">
        <v>3524</v>
      </c>
      <c r="Q70" s="42">
        <v>2574</v>
      </c>
      <c r="R70" s="42">
        <v>5</v>
      </c>
      <c r="S70" s="42">
        <v>945</v>
      </c>
      <c r="T70" s="37">
        <f t="shared" si="7"/>
        <v>5698</v>
      </c>
      <c r="U70" s="72">
        <f t="shared" si="5"/>
        <v>0.6112091791703442</v>
      </c>
      <c r="V70" s="38">
        <f t="shared" si="6"/>
        <v>0.6075812274368231</v>
      </c>
      <c r="W70" s="28">
        <v>5280</v>
      </c>
      <c r="X70" s="45">
        <f t="shared" si="8"/>
        <v>0</v>
      </c>
    </row>
    <row r="71" spans="1:24" ht="18.75" customHeight="1">
      <c r="A71" s="32" t="s">
        <v>158</v>
      </c>
      <c r="B71" s="78" t="s">
        <v>184</v>
      </c>
      <c r="C71" s="43">
        <v>9049</v>
      </c>
      <c r="D71" s="41">
        <v>2736</v>
      </c>
      <c r="E71" s="41">
        <v>6313</v>
      </c>
      <c r="F71" s="41">
        <v>8413</v>
      </c>
      <c r="G71" s="41">
        <v>3246</v>
      </c>
      <c r="H71" s="41">
        <v>49</v>
      </c>
      <c r="I71" s="41">
        <v>31</v>
      </c>
      <c r="J71" s="41">
        <v>1</v>
      </c>
      <c r="K71" s="42">
        <v>127</v>
      </c>
      <c r="L71" s="41">
        <v>0</v>
      </c>
      <c r="M71" s="41">
        <v>4078</v>
      </c>
      <c r="N71" s="41">
        <v>4078</v>
      </c>
      <c r="O71" s="41">
        <v>881</v>
      </c>
      <c r="P71" s="41">
        <v>636</v>
      </c>
      <c r="Q71" s="41">
        <v>526</v>
      </c>
      <c r="R71" s="42">
        <v>4</v>
      </c>
      <c r="S71" s="42">
        <v>106</v>
      </c>
      <c r="T71" s="37">
        <f t="shared" si="7"/>
        <v>5595</v>
      </c>
      <c r="U71" s="72">
        <f t="shared" si="5"/>
        <v>0.9297159907172063</v>
      </c>
      <c r="V71" s="38">
        <f t="shared" si="6"/>
        <v>0.41055509330797574</v>
      </c>
      <c r="W71" s="28">
        <v>2736</v>
      </c>
      <c r="X71" s="45">
        <f t="shared" si="8"/>
        <v>0</v>
      </c>
    </row>
    <row r="72" spans="1:24" ht="18.75" customHeight="1">
      <c r="A72" s="32" t="s">
        <v>159</v>
      </c>
      <c r="B72" s="80" t="s">
        <v>185</v>
      </c>
      <c r="C72" s="44">
        <v>6793</v>
      </c>
      <c r="D72" s="42">
        <v>3339</v>
      </c>
      <c r="E72" s="42">
        <v>3454</v>
      </c>
      <c r="F72" s="42">
        <v>5076</v>
      </c>
      <c r="G72" s="42">
        <v>2246</v>
      </c>
      <c r="H72" s="42">
        <v>57</v>
      </c>
      <c r="I72" s="42">
        <v>31</v>
      </c>
      <c r="J72" s="42">
        <v>0</v>
      </c>
      <c r="K72" s="42">
        <v>116</v>
      </c>
      <c r="L72" s="42">
        <v>0</v>
      </c>
      <c r="M72" s="42">
        <v>2012</v>
      </c>
      <c r="N72" s="42">
        <v>2012</v>
      </c>
      <c r="O72" s="42">
        <v>614</v>
      </c>
      <c r="P72" s="42">
        <v>1717</v>
      </c>
      <c r="Q72" s="42">
        <v>1121</v>
      </c>
      <c r="R72" s="42">
        <v>16</v>
      </c>
      <c r="S72" s="42">
        <v>580</v>
      </c>
      <c r="T72" s="37">
        <f t="shared" si="7"/>
        <v>4343</v>
      </c>
      <c r="U72" s="72">
        <f t="shared" si="5"/>
        <v>0.7472398056823201</v>
      </c>
      <c r="V72" s="38">
        <f t="shared" si="6"/>
        <v>0.48266351457840817</v>
      </c>
      <c r="W72" s="28">
        <v>3339</v>
      </c>
      <c r="X72" s="45">
        <f t="shared" si="8"/>
        <v>0</v>
      </c>
    </row>
    <row r="73" spans="1:24" ht="18.75" customHeight="1">
      <c r="A73" s="32" t="s">
        <v>160</v>
      </c>
      <c r="B73" s="77" t="s">
        <v>105</v>
      </c>
      <c r="C73" s="44">
        <v>4344</v>
      </c>
      <c r="D73" s="42">
        <v>1701</v>
      </c>
      <c r="E73" s="42">
        <v>2643</v>
      </c>
      <c r="F73" s="42">
        <v>3155</v>
      </c>
      <c r="G73" s="42">
        <v>2296</v>
      </c>
      <c r="H73" s="42">
        <v>30</v>
      </c>
      <c r="I73" s="42">
        <v>114</v>
      </c>
      <c r="J73" s="42">
        <v>30</v>
      </c>
      <c r="K73" s="42">
        <v>26</v>
      </c>
      <c r="L73" s="42">
        <v>2</v>
      </c>
      <c r="M73" s="42">
        <v>461</v>
      </c>
      <c r="N73" s="42">
        <v>463</v>
      </c>
      <c r="O73" s="42">
        <v>196</v>
      </c>
      <c r="P73" s="42">
        <v>1189</v>
      </c>
      <c r="Q73" s="42">
        <v>397</v>
      </c>
      <c r="R73" s="42">
        <v>2</v>
      </c>
      <c r="S73" s="42">
        <v>790</v>
      </c>
      <c r="T73" s="37">
        <f t="shared" si="7"/>
        <v>1848</v>
      </c>
      <c r="U73" s="72">
        <f t="shared" si="5"/>
        <v>0.7262891344383057</v>
      </c>
      <c r="V73" s="38">
        <f t="shared" si="6"/>
        <v>0.7911251980982568</v>
      </c>
      <c r="W73" s="28">
        <v>1701</v>
      </c>
      <c r="X73" s="45">
        <f t="shared" si="8"/>
        <v>0</v>
      </c>
    </row>
    <row r="74" spans="1:24" ht="18.75" customHeight="1">
      <c r="A74" s="32" t="s">
        <v>161</v>
      </c>
      <c r="B74" s="77" t="s">
        <v>106</v>
      </c>
      <c r="C74" s="44">
        <v>3273</v>
      </c>
      <c r="D74" s="42">
        <v>1484</v>
      </c>
      <c r="E74" s="42">
        <v>1789</v>
      </c>
      <c r="F74" s="42">
        <v>2253</v>
      </c>
      <c r="G74" s="42">
        <v>1469</v>
      </c>
      <c r="H74" s="42">
        <v>34</v>
      </c>
      <c r="I74" s="42">
        <v>24</v>
      </c>
      <c r="J74" s="42">
        <v>13</v>
      </c>
      <c r="K74" s="42">
        <v>22</v>
      </c>
      <c r="L74" s="42">
        <v>6</v>
      </c>
      <c r="M74" s="42">
        <v>633</v>
      </c>
      <c r="N74" s="42">
        <v>639</v>
      </c>
      <c r="O74" s="42">
        <v>52</v>
      </c>
      <c r="P74" s="42">
        <v>1020</v>
      </c>
      <c r="Q74" s="42">
        <v>1010</v>
      </c>
      <c r="R74" s="42">
        <v>0</v>
      </c>
      <c r="S74" s="42">
        <v>10</v>
      </c>
      <c r="T74" s="37">
        <f t="shared" si="7"/>
        <v>1711</v>
      </c>
      <c r="U74" s="72">
        <f t="shared" si="5"/>
        <v>0.6883593033913841</v>
      </c>
      <c r="V74" s="38">
        <f t="shared" si="6"/>
        <v>0.6932978251220595</v>
      </c>
      <c r="W74" s="28">
        <v>1484</v>
      </c>
      <c r="X74" s="45">
        <f t="shared" si="8"/>
        <v>0</v>
      </c>
    </row>
    <row r="75" spans="1:21" ht="16.5">
      <c r="A75" s="66"/>
      <c r="B75" s="65"/>
      <c r="C75" s="67"/>
      <c r="D75" s="67"/>
      <c r="E75" s="67"/>
      <c r="F75" s="65"/>
      <c r="G75" s="65"/>
      <c r="H75" s="65"/>
      <c r="O75" s="65"/>
      <c r="P75" s="65"/>
      <c r="Q75" s="65"/>
      <c r="R75" s="65"/>
      <c r="S75" s="65"/>
      <c r="T75" s="65"/>
      <c r="U75" s="65"/>
    </row>
  </sheetData>
  <sheetProtection/>
  <mergeCells count="34">
    <mergeCell ref="A3:V3"/>
    <mergeCell ref="E8:E9"/>
    <mergeCell ref="C5:E5"/>
    <mergeCell ref="C6:C9"/>
    <mergeCell ref="Q7:S7"/>
    <mergeCell ref="R8:R9"/>
    <mergeCell ref="U5:U9"/>
    <mergeCell ref="G7:O7"/>
    <mergeCell ref="V5:V9"/>
    <mergeCell ref="P6:S6"/>
    <mergeCell ref="P7:P9"/>
    <mergeCell ref="G8:G9"/>
    <mergeCell ref="J8:J9"/>
    <mergeCell ref="O8:O9"/>
    <mergeCell ref="Q8:Q9"/>
    <mergeCell ref="F5:S5"/>
    <mergeCell ref="K8:K9"/>
    <mergeCell ref="F6:O6"/>
    <mergeCell ref="A1:V1"/>
    <mergeCell ref="A2:V2"/>
    <mergeCell ref="T4:V4"/>
    <mergeCell ref="D6:E7"/>
    <mergeCell ref="B5:B9"/>
    <mergeCell ref="S8:S9"/>
    <mergeCell ref="A10:B10"/>
    <mergeCell ref="A11:B11"/>
    <mergeCell ref="F7:F9"/>
    <mergeCell ref="T5:T9"/>
    <mergeCell ref="A5:A9"/>
    <mergeCell ref="I8:I9"/>
    <mergeCell ref="N8:N9"/>
    <mergeCell ref="L8:M8"/>
    <mergeCell ref="H8:H9"/>
    <mergeCell ref="D8:D9"/>
  </mergeCells>
  <printOptions/>
  <pageMargins left="0.27" right="0" top="0.73" bottom="0.12" header="0.77" footer="0.16"/>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AM116"/>
  <sheetViews>
    <sheetView tabSelected="1" workbookViewId="0" topLeftCell="A1">
      <selection activeCell="A4" sqref="A4:V4"/>
    </sheetView>
  </sheetViews>
  <sheetFormatPr defaultColWidth="9.00390625" defaultRowHeight="15.75"/>
  <cols>
    <col min="1" max="1" width="2.25390625" style="46" customWidth="1"/>
    <col min="2" max="2" width="9.00390625" style="46" customWidth="1"/>
    <col min="3" max="3" width="7.125" style="46" customWidth="1"/>
    <col min="4" max="4" width="6.875" style="46" customWidth="1"/>
    <col min="5" max="5" width="6.75390625" style="46" customWidth="1"/>
    <col min="6" max="6" width="7.00390625" style="46" customWidth="1"/>
    <col min="7" max="7" width="6.75390625" style="46" customWidth="1"/>
    <col min="8" max="8" width="6.25390625" style="46" customWidth="1"/>
    <col min="9" max="9" width="6.50390625" style="46" customWidth="1"/>
    <col min="10" max="10" width="6.75390625" style="46" customWidth="1"/>
    <col min="11" max="12" width="4.875" style="46" customWidth="1"/>
    <col min="13" max="13" width="5.75390625" style="62" hidden="1" customWidth="1"/>
    <col min="14" max="14" width="7.00390625" style="46" customWidth="1"/>
    <col min="15" max="15" width="6.625" style="46" customWidth="1"/>
    <col min="16" max="16" width="7.00390625" style="46" customWidth="1"/>
    <col min="17" max="17" width="6.625" style="46" customWidth="1"/>
    <col min="18" max="18" width="6.25390625" style="46" customWidth="1"/>
    <col min="19" max="19" width="6.875" style="46" customWidth="1"/>
    <col min="20" max="20" width="7.25390625" style="46" customWidth="1"/>
    <col min="21" max="21" width="4.75390625" style="46" customWidth="1"/>
    <col min="22" max="22" width="5.125" style="46" customWidth="1"/>
    <col min="23" max="23" width="13.50390625" style="46" bestFit="1" customWidth="1"/>
    <col min="24" max="24" width="9.625" style="46" bestFit="1" customWidth="1"/>
    <col min="25" max="16384" width="9.00390625" style="46" customWidth="1"/>
  </cols>
  <sheetData>
    <row r="2" spans="1:22" s="28" customFormat="1" ht="18.75">
      <c r="A2" s="122" t="s">
        <v>214</v>
      </c>
      <c r="B2" s="123"/>
      <c r="C2" s="123"/>
      <c r="D2" s="123"/>
      <c r="E2" s="123"/>
      <c r="F2" s="123"/>
      <c r="G2" s="123"/>
      <c r="H2" s="123"/>
      <c r="I2" s="123"/>
      <c r="J2" s="123"/>
      <c r="K2" s="123"/>
      <c r="L2" s="123"/>
      <c r="M2" s="123"/>
      <c r="N2" s="123"/>
      <c r="O2" s="123"/>
      <c r="P2" s="123"/>
      <c r="Q2" s="123"/>
      <c r="R2" s="123"/>
      <c r="S2" s="123"/>
      <c r="T2" s="123"/>
      <c r="U2" s="123"/>
      <c r="V2" s="123"/>
    </row>
    <row r="3" spans="1:22" s="28" customFormat="1" ht="18.75">
      <c r="A3" s="122" t="s">
        <v>213</v>
      </c>
      <c r="B3" s="122"/>
      <c r="C3" s="122"/>
      <c r="D3" s="122"/>
      <c r="E3" s="122"/>
      <c r="F3" s="122"/>
      <c r="G3" s="122"/>
      <c r="H3" s="122"/>
      <c r="I3" s="122"/>
      <c r="J3" s="122"/>
      <c r="K3" s="122"/>
      <c r="L3" s="122"/>
      <c r="M3" s="122"/>
      <c r="N3" s="122"/>
      <c r="O3" s="122"/>
      <c r="P3" s="122"/>
      <c r="Q3" s="122"/>
      <c r="R3" s="122"/>
      <c r="S3" s="122"/>
      <c r="T3" s="122"/>
      <c r="U3" s="122"/>
      <c r="V3" s="122"/>
    </row>
    <row r="4" spans="1:22" s="28" customFormat="1" ht="15.75">
      <c r="A4" s="126" t="s">
        <v>215</v>
      </c>
      <c r="B4" s="169"/>
      <c r="C4" s="169"/>
      <c r="D4" s="169"/>
      <c r="E4" s="169"/>
      <c r="F4" s="169"/>
      <c r="G4" s="169"/>
      <c r="H4" s="169"/>
      <c r="I4" s="169"/>
      <c r="J4" s="169"/>
      <c r="K4" s="169"/>
      <c r="L4" s="169"/>
      <c r="M4" s="169"/>
      <c r="N4" s="169"/>
      <c r="O4" s="169"/>
      <c r="P4" s="169"/>
      <c r="Q4" s="169"/>
      <c r="R4" s="169"/>
      <c r="S4" s="169"/>
      <c r="T4" s="169"/>
      <c r="U4" s="169"/>
      <c r="V4" s="169"/>
    </row>
    <row r="5" spans="1:22" s="28" customFormat="1" ht="15.75">
      <c r="A5" s="84"/>
      <c r="B5" s="84"/>
      <c r="C5" s="84"/>
      <c r="D5" s="84"/>
      <c r="E5" s="84"/>
      <c r="F5" s="84"/>
      <c r="G5" s="84"/>
      <c r="H5" s="84"/>
      <c r="I5" s="84"/>
      <c r="J5" s="84"/>
      <c r="K5" s="84"/>
      <c r="L5" s="84"/>
      <c r="M5" s="84"/>
      <c r="N5" s="84"/>
      <c r="O5" s="84"/>
      <c r="P5" s="84"/>
      <c r="Q5" s="84"/>
      <c r="R5" s="84"/>
      <c r="S5" s="84"/>
      <c r="T5" s="124" t="s">
        <v>212</v>
      </c>
      <c r="U5" s="124"/>
      <c r="V5" s="124"/>
    </row>
    <row r="6" spans="1:22" ht="24" customHeight="1">
      <c r="A6" s="160" t="s">
        <v>28</v>
      </c>
      <c r="B6" s="161"/>
      <c r="C6" s="135" t="s">
        <v>186</v>
      </c>
      <c r="D6" s="142"/>
      <c r="E6" s="136"/>
      <c r="F6" s="166" t="s">
        <v>45</v>
      </c>
      <c r="G6" s="167"/>
      <c r="H6" s="167"/>
      <c r="I6" s="167"/>
      <c r="J6" s="167"/>
      <c r="K6" s="167"/>
      <c r="L6" s="167"/>
      <c r="M6" s="167"/>
      <c r="N6" s="167"/>
      <c r="O6" s="167"/>
      <c r="P6" s="167"/>
      <c r="Q6" s="167"/>
      <c r="R6" s="167"/>
      <c r="S6" s="167"/>
      <c r="T6" s="168"/>
      <c r="U6" s="128" t="s">
        <v>208</v>
      </c>
      <c r="V6" s="127" t="s">
        <v>187</v>
      </c>
    </row>
    <row r="7" spans="1:22" ht="29.25" customHeight="1">
      <c r="A7" s="162"/>
      <c r="B7" s="163"/>
      <c r="C7" s="131" t="s">
        <v>188</v>
      </c>
      <c r="D7" s="135" t="s">
        <v>6</v>
      </c>
      <c r="E7" s="136"/>
      <c r="F7" s="139" t="s">
        <v>189</v>
      </c>
      <c r="G7" s="139"/>
      <c r="H7" s="139"/>
      <c r="I7" s="139"/>
      <c r="J7" s="139"/>
      <c r="K7" s="139"/>
      <c r="L7" s="139"/>
      <c r="M7" s="139"/>
      <c r="N7" s="139"/>
      <c r="O7" s="140"/>
      <c r="P7" s="141" t="s">
        <v>190</v>
      </c>
      <c r="Q7" s="139"/>
      <c r="R7" s="139"/>
      <c r="S7" s="140"/>
      <c r="T7" s="152" t="s">
        <v>191</v>
      </c>
      <c r="U7" s="129"/>
      <c r="V7" s="127"/>
    </row>
    <row r="8" spans="1:22" ht="15.75" customHeight="1">
      <c r="A8" s="162"/>
      <c r="B8" s="163"/>
      <c r="C8" s="132"/>
      <c r="D8" s="137"/>
      <c r="E8" s="138"/>
      <c r="F8" s="136" t="s">
        <v>192</v>
      </c>
      <c r="G8" s="135" t="s">
        <v>6</v>
      </c>
      <c r="H8" s="142"/>
      <c r="I8" s="142"/>
      <c r="J8" s="142"/>
      <c r="K8" s="142"/>
      <c r="L8" s="142"/>
      <c r="M8" s="142"/>
      <c r="N8" s="142"/>
      <c r="O8" s="136"/>
      <c r="P8" s="128" t="s">
        <v>15</v>
      </c>
      <c r="Q8" s="143" t="s">
        <v>6</v>
      </c>
      <c r="R8" s="144"/>
      <c r="S8" s="145"/>
      <c r="T8" s="153"/>
      <c r="U8" s="129"/>
      <c r="V8" s="127"/>
    </row>
    <row r="9" spans="1:22" ht="24.75" customHeight="1">
      <c r="A9" s="162"/>
      <c r="B9" s="163"/>
      <c r="C9" s="133"/>
      <c r="D9" s="146" t="s">
        <v>193</v>
      </c>
      <c r="E9" s="148" t="s">
        <v>194</v>
      </c>
      <c r="F9" s="129"/>
      <c r="G9" s="150" t="s">
        <v>195</v>
      </c>
      <c r="H9" s="150" t="s">
        <v>196</v>
      </c>
      <c r="I9" s="150" t="s">
        <v>197</v>
      </c>
      <c r="J9" s="150" t="s">
        <v>198</v>
      </c>
      <c r="K9" s="150" t="s">
        <v>199</v>
      </c>
      <c r="L9" s="150" t="s">
        <v>200</v>
      </c>
      <c r="M9" s="158" t="s">
        <v>201</v>
      </c>
      <c r="N9" s="128" t="s">
        <v>202</v>
      </c>
      <c r="O9" s="128" t="s">
        <v>203</v>
      </c>
      <c r="P9" s="129"/>
      <c r="Q9" s="150" t="s">
        <v>204</v>
      </c>
      <c r="R9" s="150" t="s">
        <v>205</v>
      </c>
      <c r="S9" s="128" t="s">
        <v>206</v>
      </c>
      <c r="T9" s="153"/>
      <c r="U9" s="129"/>
      <c r="V9" s="127"/>
    </row>
    <row r="10" spans="1:25" ht="84" customHeight="1">
      <c r="A10" s="164"/>
      <c r="B10" s="165"/>
      <c r="C10" s="134"/>
      <c r="D10" s="147"/>
      <c r="E10" s="149"/>
      <c r="F10" s="130"/>
      <c r="G10" s="151"/>
      <c r="H10" s="151"/>
      <c r="I10" s="151"/>
      <c r="J10" s="151"/>
      <c r="K10" s="151"/>
      <c r="L10" s="151"/>
      <c r="M10" s="159"/>
      <c r="N10" s="130"/>
      <c r="O10" s="130"/>
      <c r="P10" s="130"/>
      <c r="Q10" s="151"/>
      <c r="R10" s="151"/>
      <c r="S10" s="130"/>
      <c r="T10" s="154"/>
      <c r="U10" s="130"/>
      <c r="V10" s="127"/>
      <c r="Y10" s="47"/>
    </row>
    <row r="11" spans="1:22" ht="15" customHeight="1">
      <c r="A11" s="157" t="s">
        <v>5</v>
      </c>
      <c r="B11" s="157"/>
      <c r="C11" s="48">
        <v>1</v>
      </c>
      <c r="D11" s="49">
        <v>2</v>
      </c>
      <c r="E11" s="48">
        <v>3</v>
      </c>
      <c r="F11" s="48">
        <v>4</v>
      </c>
      <c r="G11" s="49">
        <v>5</v>
      </c>
      <c r="H11" s="48">
        <v>6</v>
      </c>
      <c r="I11" s="48">
        <v>7</v>
      </c>
      <c r="J11" s="49">
        <v>8</v>
      </c>
      <c r="K11" s="49">
        <v>9</v>
      </c>
      <c r="L11" s="49">
        <v>10</v>
      </c>
      <c r="M11" s="50">
        <v>9</v>
      </c>
      <c r="N11" s="48">
        <v>11</v>
      </c>
      <c r="O11" s="49">
        <v>12</v>
      </c>
      <c r="P11" s="48">
        <v>13</v>
      </c>
      <c r="Q11" s="48">
        <v>14</v>
      </c>
      <c r="R11" s="49">
        <v>15</v>
      </c>
      <c r="S11" s="48">
        <v>16</v>
      </c>
      <c r="T11" s="48">
        <v>17</v>
      </c>
      <c r="U11" s="49">
        <v>18</v>
      </c>
      <c r="V11" s="49">
        <v>19</v>
      </c>
    </row>
    <row r="12" spans="1:23" ht="18.75" customHeight="1">
      <c r="A12" s="155" t="s">
        <v>15</v>
      </c>
      <c r="B12" s="156"/>
      <c r="C12" s="51">
        <f>SUM(C13:C75)</f>
        <v>48818788076.656006</v>
      </c>
      <c r="D12" s="51">
        <f aca="true" t="shared" si="0" ref="D12:T12">SUM(D13:D75)</f>
        <v>28411060855.639996</v>
      </c>
      <c r="E12" s="51">
        <f t="shared" si="0"/>
        <v>20407727221.016003</v>
      </c>
      <c r="F12" s="51">
        <f t="shared" si="0"/>
        <v>29998410910.363</v>
      </c>
      <c r="G12" s="51">
        <f t="shared" si="0"/>
        <v>3315160905.806</v>
      </c>
      <c r="H12" s="51">
        <f t="shared" si="0"/>
        <v>1343938189.658</v>
      </c>
      <c r="I12" s="51">
        <f t="shared" si="0"/>
        <v>1690849589.248</v>
      </c>
      <c r="J12" s="51">
        <f t="shared" si="0"/>
        <v>1189561166.9839997</v>
      </c>
      <c r="K12" s="51">
        <f t="shared" si="0"/>
        <v>3149616.502</v>
      </c>
      <c r="L12" s="51">
        <f t="shared" si="0"/>
        <v>1432048</v>
      </c>
      <c r="M12" s="51">
        <f t="shared" si="0"/>
        <v>4581664.502</v>
      </c>
      <c r="N12" s="51">
        <f t="shared" si="0"/>
        <v>16920174165.639002</v>
      </c>
      <c r="O12" s="51">
        <f t="shared" si="0"/>
        <v>5534145228.526</v>
      </c>
      <c r="P12" s="51">
        <f t="shared" si="0"/>
        <v>18820377166.292995</v>
      </c>
      <c r="Q12" s="51">
        <f t="shared" si="0"/>
        <v>3145472693.5470004</v>
      </c>
      <c r="R12" s="51">
        <f t="shared" si="0"/>
        <v>712692498.335</v>
      </c>
      <c r="S12" s="51">
        <f t="shared" si="0"/>
        <v>14962211974.411</v>
      </c>
      <c r="T12" s="51">
        <f t="shared" si="0"/>
        <v>41274696560.458</v>
      </c>
      <c r="U12" s="73">
        <f aca="true" t="shared" si="1" ref="U12:U43">F12/C12</f>
        <v>0.6144849573745877</v>
      </c>
      <c r="V12" s="52">
        <f aca="true" t="shared" si="2" ref="V12:V43">(G12+H12+I12+J12+M12)/F12</f>
        <v>0.2514830381762616</v>
      </c>
      <c r="W12" s="64"/>
    </row>
    <row r="13" spans="1:24" ht="18.75" customHeight="1">
      <c r="A13" s="53">
        <v>1</v>
      </c>
      <c r="B13" s="68" t="s">
        <v>163</v>
      </c>
      <c r="C13" s="54">
        <v>1179586754.961</v>
      </c>
      <c r="D13" s="54">
        <v>535336024.906</v>
      </c>
      <c r="E13" s="54">
        <v>644250730.0550001</v>
      </c>
      <c r="F13" s="54">
        <v>973074790.6379999</v>
      </c>
      <c r="G13" s="54">
        <v>148810122.366</v>
      </c>
      <c r="H13" s="54">
        <v>3734569.144</v>
      </c>
      <c r="I13" s="54">
        <v>63563081</v>
      </c>
      <c r="J13" s="54">
        <v>134496990.258</v>
      </c>
      <c r="K13" s="55">
        <v>49555</v>
      </c>
      <c r="L13" s="55">
        <v>4006</v>
      </c>
      <c r="M13" s="55">
        <v>53561</v>
      </c>
      <c r="N13" s="54">
        <v>501821760.0389999</v>
      </c>
      <c r="O13" s="54">
        <v>120594706.831</v>
      </c>
      <c r="P13" s="54">
        <v>206511964.32300007</v>
      </c>
      <c r="Q13" s="54">
        <v>45666999.416</v>
      </c>
      <c r="R13" s="54">
        <v>24426292</v>
      </c>
      <c r="S13" s="54">
        <v>136418672.90700006</v>
      </c>
      <c r="T13" s="51">
        <f aca="true" t="shared" si="3" ref="T13:T44">N13+O13+P13</f>
        <v>828928431.193</v>
      </c>
      <c r="U13" s="73">
        <f t="shared" si="1"/>
        <v>0.8249285493801362</v>
      </c>
      <c r="V13" s="52">
        <f t="shared" si="2"/>
        <v>0.3603611224355012</v>
      </c>
      <c r="W13" s="58"/>
      <c r="X13" s="64"/>
    </row>
    <row r="14" spans="1:24" ht="18.75" customHeight="1">
      <c r="A14" s="53">
        <v>2</v>
      </c>
      <c r="B14" s="69" t="s">
        <v>164</v>
      </c>
      <c r="C14" s="61">
        <v>227112527</v>
      </c>
      <c r="D14" s="61">
        <v>129901990</v>
      </c>
      <c r="E14" s="61">
        <v>97210537</v>
      </c>
      <c r="F14" s="61">
        <v>196277078</v>
      </c>
      <c r="G14" s="61">
        <v>40404172</v>
      </c>
      <c r="H14" s="61">
        <v>27036115</v>
      </c>
      <c r="I14" s="61">
        <v>2753185</v>
      </c>
      <c r="J14" s="61">
        <v>3803060</v>
      </c>
      <c r="K14" s="61">
        <v>10561</v>
      </c>
      <c r="L14" s="61">
        <v>0</v>
      </c>
      <c r="M14" s="55">
        <v>10561</v>
      </c>
      <c r="N14" s="61">
        <v>104097014</v>
      </c>
      <c r="O14" s="61">
        <v>18172971</v>
      </c>
      <c r="P14" s="61">
        <v>30835449</v>
      </c>
      <c r="Q14" s="61">
        <v>9715858</v>
      </c>
      <c r="R14" s="61">
        <v>96600</v>
      </c>
      <c r="S14" s="61">
        <v>21022991</v>
      </c>
      <c r="T14" s="51">
        <f t="shared" si="3"/>
        <v>153105434</v>
      </c>
      <c r="U14" s="73">
        <f t="shared" si="1"/>
        <v>0.8642283214963303</v>
      </c>
      <c r="V14" s="52">
        <f t="shared" si="2"/>
        <v>0.37705418153820286</v>
      </c>
      <c r="W14" s="58"/>
      <c r="X14" s="64"/>
    </row>
    <row r="15" spans="1:37" ht="18.75" customHeight="1">
      <c r="A15" s="53">
        <v>3</v>
      </c>
      <c r="B15" s="81" t="s">
        <v>125</v>
      </c>
      <c r="C15" s="59">
        <v>218156449</v>
      </c>
      <c r="D15" s="59">
        <v>65808528</v>
      </c>
      <c r="E15" s="59">
        <v>152347921</v>
      </c>
      <c r="F15" s="59">
        <v>178212903</v>
      </c>
      <c r="G15" s="59">
        <v>19290535</v>
      </c>
      <c r="H15" s="59">
        <v>3190426</v>
      </c>
      <c r="I15" s="59">
        <v>1031200</v>
      </c>
      <c r="J15" s="59">
        <v>1938968</v>
      </c>
      <c r="K15" s="55">
        <v>113748</v>
      </c>
      <c r="L15" s="55">
        <v>25623</v>
      </c>
      <c r="M15" s="55">
        <v>139371</v>
      </c>
      <c r="N15" s="59">
        <v>144531758</v>
      </c>
      <c r="O15" s="59">
        <v>8090645</v>
      </c>
      <c r="P15" s="59">
        <v>39943546</v>
      </c>
      <c r="Q15" s="59">
        <v>34724061</v>
      </c>
      <c r="R15" s="59">
        <v>2088921</v>
      </c>
      <c r="S15" s="59">
        <v>3130564</v>
      </c>
      <c r="T15" s="51">
        <f t="shared" si="3"/>
        <v>192565949</v>
      </c>
      <c r="U15" s="73">
        <f t="shared" si="1"/>
        <v>0.8169041246174666</v>
      </c>
      <c r="V15" s="52">
        <f t="shared" si="2"/>
        <v>0.14359510208977405</v>
      </c>
      <c r="W15" s="58"/>
      <c r="X15" s="64"/>
      <c r="Y15" s="56"/>
      <c r="Z15" s="56"/>
      <c r="AA15" s="56"/>
      <c r="AB15" s="56"/>
      <c r="AC15" s="56"/>
      <c r="AD15" s="56"/>
      <c r="AE15" s="56"/>
      <c r="AF15" s="56"/>
      <c r="AG15" s="56"/>
      <c r="AH15" s="56"/>
      <c r="AI15" s="56"/>
      <c r="AJ15" s="56"/>
      <c r="AK15" s="56"/>
    </row>
    <row r="16" spans="1:39" ht="18.75" customHeight="1">
      <c r="A16" s="53">
        <v>4</v>
      </c>
      <c r="B16" s="81" t="s">
        <v>126</v>
      </c>
      <c r="C16" s="54">
        <v>16360725</v>
      </c>
      <c r="D16" s="54">
        <v>7473185</v>
      </c>
      <c r="E16" s="54">
        <v>8887540</v>
      </c>
      <c r="F16" s="54">
        <v>10535382</v>
      </c>
      <c r="G16" s="54">
        <v>1298196</v>
      </c>
      <c r="H16" s="54">
        <v>362257</v>
      </c>
      <c r="I16" s="54">
        <v>2347097</v>
      </c>
      <c r="J16" s="54">
        <v>2174116</v>
      </c>
      <c r="K16" s="55">
        <v>16378</v>
      </c>
      <c r="L16" s="55">
        <v>34341</v>
      </c>
      <c r="M16" s="55">
        <v>50719</v>
      </c>
      <c r="N16" s="54">
        <v>3588567</v>
      </c>
      <c r="O16" s="54">
        <v>714430</v>
      </c>
      <c r="P16" s="54">
        <v>5825343</v>
      </c>
      <c r="Q16" s="54">
        <v>5825343</v>
      </c>
      <c r="R16" s="54">
        <v>0</v>
      </c>
      <c r="S16" s="54">
        <v>0</v>
      </c>
      <c r="T16" s="51">
        <f t="shared" si="3"/>
        <v>10128340</v>
      </c>
      <c r="U16" s="73">
        <f t="shared" si="1"/>
        <v>0.6439434682753973</v>
      </c>
      <c r="V16" s="52">
        <f t="shared" si="2"/>
        <v>0.5915670642032723</v>
      </c>
      <c r="W16" s="58"/>
      <c r="X16" s="64"/>
      <c r="Y16" s="57"/>
      <c r="Z16" s="57"/>
      <c r="AA16" s="57"/>
      <c r="AB16" s="57"/>
      <c r="AC16" s="57"/>
      <c r="AD16" s="57"/>
      <c r="AE16" s="57"/>
      <c r="AF16" s="57"/>
      <c r="AG16" s="57"/>
      <c r="AH16" s="57"/>
      <c r="AI16" s="57"/>
      <c r="AJ16" s="57"/>
      <c r="AK16" s="57"/>
      <c r="AL16" s="57"/>
      <c r="AM16" s="57"/>
    </row>
    <row r="17" spans="1:38" ht="18.75" customHeight="1">
      <c r="A17" s="53">
        <v>5</v>
      </c>
      <c r="B17" s="81" t="s">
        <v>127</v>
      </c>
      <c r="C17" s="54">
        <v>430720099</v>
      </c>
      <c r="D17" s="54">
        <v>213659651</v>
      </c>
      <c r="E17" s="54">
        <v>217060448</v>
      </c>
      <c r="F17" s="54">
        <v>374128720</v>
      </c>
      <c r="G17" s="54">
        <v>23151859</v>
      </c>
      <c r="H17" s="54">
        <v>11225752</v>
      </c>
      <c r="I17" s="54">
        <v>33811360</v>
      </c>
      <c r="J17" s="54">
        <v>16105100</v>
      </c>
      <c r="K17" s="55">
        <v>81005</v>
      </c>
      <c r="L17" s="55">
        <v>21430</v>
      </c>
      <c r="M17" s="55">
        <v>102435</v>
      </c>
      <c r="N17" s="54">
        <v>98119937</v>
      </c>
      <c r="O17" s="54">
        <v>191612277</v>
      </c>
      <c r="P17" s="54">
        <v>56591379</v>
      </c>
      <c r="Q17" s="54">
        <v>29156212</v>
      </c>
      <c r="R17" s="54">
        <v>5864</v>
      </c>
      <c r="S17" s="54">
        <v>27429303</v>
      </c>
      <c r="T17" s="51">
        <f t="shared" si="3"/>
        <v>346323593</v>
      </c>
      <c r="U17" s="73">
        <f t="shared" si="1"/>
        <v>0.8686121703366343</v>
      </c>
      <c r="V17" s="52">
        <f t="shared" si="2"/>
        <v>0.2255814683245916</v>
      </c>
      <c r="W17" s="58"/>
      <c r="X17" s="64"/>
      <c r="Y17" s="57"/>
      <c r="Z17" s="57"/>
      <c r="AA17" s="57"/>
      <c r="AB17" s="57"/>
      <c r="AC17" s="57"/>
      <c r="AD17" s="57"/>
      <c r="AE17" s="57"/>
      <c r="AF17" s="57"/>
      <c r="AG17" s="57"/>
      <c r="AH17" s="57"/>
      <c r="AI17" s="57"/>
      <c r="AJ17" s="57"/>
      <c r="AK17" s="57"/>
      <c r="AL17" s="57"/>
    </row>
    <row r="18" spans="1:24" ht="18.75" customHeight="1">
      <c r="A18" s="53">
        <v>6</v>
      </c>
      <c r="B18" s="69" t="s">
        <v>165</v>
      </c>
      <c r="C18" s="61">
        <v>358418664.0999999</v>
      </c>
      <c r="D18" s="61">
        <v>153722802.99899995</v>
      </c>
      <c r="E18" s="61">
        <v>204695861.10099998</v>
      </c>
      <c r="F18" s="61">
        <v>311712808.662</v>
      </c>
      <c r="G18" s="61">
        <v>23650990.775</v>
      </c>
      <c r="H18" s="61">
        <v>2017864.2410000002</v>
      </c>
      <c r="I18" s="61">
        <v>4840775.116</v>
      </c>
      <c r="J18" s="61">
        <v>8533133.256000001</v>
      </c>
      <c r="K18" s="61">
        <v>0</v>
      </c>
      <c r="L18" s="61">
        <v>0</v>
      </c>
      <c r="M18" s="55">
        <v>0</v>
      </c>
      <c r="N18" s="61">
        <v>266863297.375</v>
      </c>
      <c r="O18" s="61">
        <v>5806747.899</v>
      </c>
      <c r="P18" s="61">
        <v>46705855.437999904</v>
      </c>
      <c r="Q18" s="61">
        <v>14163156.809</v>
      </c>
      <c r="R18" s="61">
        <v>4264835.68</v>
      </c>
      <c r="S18" s="61">
        <v>28277862.948999904</v>
      </c>
      <c r="T18" s="51">
        <f t="shared" si="3"/>
        <v>319375900.7119999</v>
      </c>
      <c r="U18" s="73">
        <f t="shared" si="1"/>
        <v>0.8696891090890043</v>
      </c>
      <c r="V18" s="52">
        <f t="shared" si="2"/>
        <v>0.12525235506230126</v>
      </c>
      <c r="W18" s="58"/>
      <c r="X18" s="64"/>
    </row>
    <row r="19" spans="1:37" ht="18.75" customHeight="1">
      <c r="A19" s="53">
        <v>7</v>
      </c>
      <c r="B19" s="69" t="s">
        <v>166</v>
      </c>
      <c r="C19" s="54">
        <v>2877848961</v>
      </c>
      <c r="D19" s="54">
        <v>1538670533</v>
      </c>
      <c r="E19" s="54">
        <v>1339178428</v>
      </c>
      <c r="F19" s="54">
        <v>2331828855</v>
      </c>
      <c r="G19" s="54">
        <v>149786116</v>
      </c>
      <c r="H19" s="54">
        <v>80475060</v>
      </c>
      <c r="I19" s="54">
        <v>75460836</v>
      </c>
      <c r="J19" s="54">
        <v>59895596</v>
      </c>
      <c r="K19" s="55">
        <v>10400</v>
      </c>
      <c r="L19" s="55">
        <v>0</v>
      </c>
      <c r="M19" s="55">
        <v>10400</v>
      </c>
      <c r="N19" s="54">
        <v>1961901068</v>
      </c>
      <c r="O19" s="54">
        <v>4299779</v>
      </c>
      <c r="P19" s="54">
        <v>546020106</v>
      </c>
      <c r="Q19" s="54">
        <v>36533216</v>
      </c>
      <c r="R19" s="54">
        <v>13495189</v>
      </c>
      <c r="S19" s="54">
        <v>495991701</v>
      </c>
      <c r="T19" s="51">
        <f t="shared" si="3"/>
        <v>2512220953</v>
      </c>
      <c r="U19" s="73">
        <f t="shared" si="1"/>
        <v>0.8102679767425084</v>
      </c>
      <c r="V19" s="52">
        <f t="shared" si="2"/>
        <v>0.15679881789609298</v>
      </c>
      <c r="W19" s="58"/>
      <c r="X19" s="64"/>
      <c r="Y19" s="58"/>
      <c r="Z19" s="58"/>
      <c r="AA19" s="58"/>
      <c r="AB19" s="58"/>
      <c r="AC19" s="58"/>
      <c r="AD19" s="58"/>
      <c r="AE19" s="58"/>
      <c r="AF19" s="58"/>
      <c r="AG19" s="58"/>
      <c r="AH19" s="58"/>
      <c r="AI19" s="58"/>
      <c r="AJ19" s="58"/>
      <c r="AK19" s="58"/>
    </row>
    <row r="20" spans="1:39" ht="18.75" customHeight="1">
      <c r="A20" s="53">
        <v>8</v>
      </c>
      <c r="B20" s="81" t="s">
        <v>116</v>
      </c>
      <c r="C20" s="61">
        <v>704668862</v>
      </c>
      <c r="D20" s="61">
        <v>462294222</v>
      </c>
      <c r="E20" s="61">
        <v>242374640</v>
      </c>
      <c r="F20" s="61">
        <v>527160383</v>
      </c>
      <c r="G20" s="61">
        <v>31076504</v>
      </c>
      <c r="H20" s="61">
        <v>11128938</v>
      </c>
      <c r="I20" s="61">
        <v>2733267</v>
      </c>
      <c r="J20" s="61">
        <v>13611209</v>
      </c>
      <c r="K20" s="61">
        <v>23148</v>
      </c>
      <c r="L20" s="61">
        <v>0</v>
      </c>
      <c r="M20" s="55">
        <v>23148</v>
      </c>
      <c r="N20" s="61">
        <v>446494674</v>
      </c>
      <c r="O20" s="61">
        <v>22092643</v>
      </c>
      <c r="P20" s="61">
        <v>177508479</v>
      </c>
      <c r="Q20" s="61">
        <v>119478253</v>
      </c>
      <c r="R20" s="61">
        <v>2552</v>
      </c>
      <c r="S20" s="61">
        <v>58027674</v>
      </c>
      <c r="T20" s="51">
        <f t="shared" si="3"/>
        <v>646095796</v>
      </c>
      <c r="U20" s="73">
        <f t="shared" si="1"/>
        <v>0.7480966045580711</v>
      </c>
      <c r="V20" s="52">
        <f t="shared" si="2"/>
        <v>0.11111052326555428</v>
      </c>
      <c r="W20" s="58"/>
      <c r="X20" s="64"/>
      <c r="Y20" s="60"/>
      <c r="Z20" s="60"/>
      <c r="AA20" s="60"/>
      <c r="AB20" s="60"/>
      <c r="AC20" s="60"/>
      <c r="AD20" s="60"/>
      <c r="AE20" s="60"/>
      <c r="AF20" s="60"/>
      <c r="AG20" s="60"/>
      <c r="AH20" s="60"/>
      <c r="AI20" s="60"/>
      <c r="AJ20" s="60"/>
      <c r="AK20" s="60"/>
      <c r="AL20" s="60"/>
      <c r="AM20" s="60"/>
    </row>
    <row r="21" spans="1:24" ht="18.75" customHeight="1">
      <c r="A21" s="53">
        <v>9</v>
      </c>
      <c r="B21" s="69" t="s">
        <v>167</v>
      </c>
      <c r="C21" s="61">
        <v>392118252</v>
      </c>
      <c r="D21" s="61">
        <v>168161526</v>
      </c>
      <c r="E21" s="61">
        <v>223956726</v>
      </c>
      <c r="F21" s="61">
        <v>319505216</v>
      </c>
      <c r="G21" s="61">
        <v>36538198</v>
      </c>
      <c r="H21" s="61">
        <v>10306982</v>
      </c>
      <c r="I21" s="61">
        <v>8794759</v>
      </c>
      <c r="J21" s="61">
        <v>42485046</v>
      </c>
      <c r="K21" s="61">
        <v>4650</v>
      </c>
      <c r="L21" s="61">
        <v>0</v>
      </c>
      <c r="M21" s="55">
        <v>4650</v>
      </c>
      <c r="N21" s="61">
        <v>201155121</v>
      </c>
      <c r="O21" s="61">
        <v>20220460</v>
      </c>
      <c r="P21" s="61">
        <v>72613036</v>
      </c>
      <c r="Q21" s="61">
        <v>29528133</v>
      </c>
      <c r="R21" s="61">
        <v>2024319</v>
      </c>
      <c r="S21" s="61">
        <v>41060584</v>
      </c>
      <c r="T21" s="51">
        <f t="shared" si="3"/>
        <v>293988617</v>
      </c>
      <c r="U21" s="73">
        <f t="shared" si="1"/>
        <v>0.8148185257135135</v>
      </c>
      <c r="V21" s="52">
        <f t="shared" si="2"/>
        <v>0.3071299937713693</v>
      </c>
      <c r="W21" s="58"/>
      <c r="X21" s="64"/>
    </row>
    <row r="22" spans="1:24" ht="18.75" customHeight="1">
      <c r="A22" s="53">
        <v>10</v>
      </c>
      <c r="B22" s="81" t="s">
        <v>128</v>
      </c>
      <c r="C22" s="61">
        <v>420160492</v>
      </c>
      <c r="D22" s="61">
        <v>282771277</v>
      </c>
      <c r="E22" s="61">
        <v>137389215</v>
      </c>
      <c r="F22" s="61">
        <v>307038053</v>
      </c>
      <c r="G22" s="61">
        <v>24490689</v>
      </c>
      <c r="H22" s="61">
        <v>3067602</v>
      </c>
      <c r="I22" s="61">
        <v>8683388</v>
      </c>
      <c r="J22" s="61">
        <v>6461797</v>
      </c>
      <c r="K22" s="61">
        <v>0</v>
      </c>
      <c r="L22" s="61">
        <v>0</v>
      </c>
      <c r="M22" s="55">
        <v>0</v>
      </c>
      <c r="N22" s="61">
        <v>236796290</v>
      </c>
      <c r="O22" s="61">
        <v>27538287</v>
      </c>
      <c r="P22" s="61">
        <v>113122439</v>
      </c>
      <c r="Q22" s="61">
        <v>50445342</v>
      </c>
      <c r="R22" s="61">
        <v>2622683</v>
      </c>
      <c r="S22" s="61">
        <v>60054414</v>
      </c>
      <c r="T22" s="51">
        <f t="shared" si="3"/>
        <v>377457016</v>
      </c>
      <c r="U22" s="73">
        <f t="shared" si="1"/>
        <v>0.730763741108719</v>
      </c>
      <c r="V22" s="52">
        <f t="shared" si="2"/>
        <v>0.1390820309820034</v>
      </c>
      <c r="W22" s="58"/>
      <c r="X22" s="64"/>
    </row>
    <row r="23" spans="1:24" ht="18.75" customHeight="1">
      <c r="A23" s="53">
        <v>11</v>
      </c>
      <c r="B23" s="69" t="s">
        <v>168</v>
      </c>
      <c r="C23" s="61">
        <v>1262890442</v>
      </c>
      <c r="D23" s="61">
        <v>889080112</v>
      </c>
      <c r="E23" s="61">
        <v>373810330</v>
      </c>
      <c r="F23" s="61">
        <v>1152278325</v>
      </c>
      <c r="G23" s="61">
        <v>70313910</v>
      </c>
      <c r="H23" s="61">
        <v>16401069</v>
      </c>
      <c r="I23" s="61">
        <v>27312460</v>
      </c>
      <c r="J23" s="61">
        <v>12753401</v>
      </c>
      <c r="K23" s="61">
        <v>48901</v>
      </c>
      <c r="L23" s="61">
        <v>5200</v>
      </c>
      <c r="M23" s="55">
        <v>54101</v>
      </c>
      <c r="N23" s="61">
        <v>781367168</v>
      </c>
      <c r="O23" s="61">
        <v>244076216</v>
      </c>
      <c r="P23" s="61">
        <v>110612117</v>
      </c>
      <c r="Q23" s="61">
        <v>40594437</v>
      </c>
      <c r="R23" s="61">
        <v>800858</v>
      </c>
      <c r="S23" s="61">
        <v>69216822</v>
      </c>
      <c r="T23" s="51">
        <f t="shared" si="3"/>
        <v>1136055501</v>
      </c>
      <c r="U23" s="73">
        <f t="shared" si="1"/>
        <v>0.9124135290589206</v>
      </c>
      <c r="V23" s="52">
        <f t="shared" si="2"/>
        <v>0.11007318132101461</v>
      </c>
      <c r="W23" s="58"/>
      <c r="X23" s="64"/>
    </row>
    <row r="24" spans="1:24" ht="18.75" customHeight="1">
      <c r="A24" s="53">
        <v>12</v>
      </c>
      <c r="B24" s="69" t="s">
        <v>169</v>
      </c>
      <c r="C24" s="61">
        <v>348400146</v>
      </c>
      <c r="D24" s="61">
        <v>126115947</v>
      </c>
      <c r="E24" s="61">
        <v>222284199</v>
      </c>
      <c r="F24" s="61">
        <v>298454695</v>
      </c>
      <c r="G24" s="61">
        <v>24531337</v>
      </c>
      <c r="H24" s="61">
        <v>4482358</v>
      </c>
      <c r="I24" s="61">
        <v>3748480</v>
      </c>
      <c r="J24" s="61">
        <v>10579078</v>
      </c>
      <c r="K24" s="61">
        <v>1000</v>
      </c>
      <c r="L24" s="61">
        <v>31442</v>
      </c>
      <c r="M24" s="55">
        <v>32442</v>
      </c>
      <c r="N24" s="61">
        <v>120645655</v>
      </c>
      <c r="O24" s="61">
        <v>134435345</v>
      </c>
      <c r="P24" s="61">
        <v>49945451</v>
      </c>
      <c r="Q24" s="61">
        <v>25404594</v>
      </c>
      <c r="R24" s="61">
        <v>1347865</v>
      </c>
      <c r="S24" s="61">
        <v>23192992</v>
      </c>
      <c r="T24" s="51">
        <f t="shared" si="3"/>
        <v>305026451</v>
      </c>
      <c r="U24" s="73">
        <f t="shared" si="1"/>
        <v>0.8566434268945455</v>
      </c>
      <c r="V24" s="52">
        <f t="shared" si="2"/>
        <v>0.14532756805852895</v>
      </c>
      <c r="W24" s="58"/>
      <c r="X24" s="64"/>
    </row>
    <row r="25" spans="1:24" ht="18.75" customHeight="1">
      <c r="A25" s="53">
        <v>13</v>
      </c>
      <c r="B25" s="81" t="s">
        <v>119</v>
      </c>
      <c r="C25" s="54">
        <v>20313636</v>
      </c>
      <c r="D25" s="54">
        <v>13963195</v>
      </c>
      <c r="E25" s="54">
        <v>6350441</v>
      </c>
      <c r="F25" s="54">
        <v>8141852</v>
      </c>
      <c r="G25" s="54">
        <v>1529091</v>
      </c>
      <c r="H25" s="54">
        <v>150176</v>
      </c>
      <c r="I25" s="54">
        <v>52014</v>
      </c>
      <c r="J25" s="54">
        <v>65520</v>
      </c>
      <c r="K25" s="55">
        <v>1050</v>
      </c>
      <c r="L25" s="55">
        <v>0</v>
      </c>
      <c r="M25" s="55">
        <v>1050</v>
      </c>
      <c r="N25" s="54">
        <v>2239581</v>
      </c>
      <c r="O25" s="54">
        <v>4104420</v>
      </c>
      <c r="P25" s="54">
        <v>12171784</v>
      </c>
      <c r="Q25" s="54">
        <v>8524092</v>
      </c>
      <c r="R25" s="54">
        <v>25596</v>
      </c>
      <c r="S25" s="54">
        <v>3622096</v>
      </c>
      <c r="T25" s="51">
        <f t="shared" si="3"/>
        <v>18515785</v>
      </c>
      <c r="U25" s="73">
        <f t="shared" si="1"/>
        <v>0.4008072213167549</v>
      </c>
      <c r="V25" s="52">
        <f t="shared" si="2"/>
        <v>0.22081597651246915</v>
      </c>
      <c r="W25" s="58"/>
      <c r="X25" s="64"/>
    </row>
    <row r="26" spans="1:24" ht="18.75" customHeight="1">
      <c r="A26" s="53">
        <v>14</v>
      </c>
      <c r="B26" s="69" t="s">
        <v>170</v>
      </c>
      <c r="C26" s="54">
        <v>1129265658</v>
      </c>
      <c r="D26" s="54">
        <v>691074222</v>
      </c>
      <c r="E26" s="54">
        <v>438191436</v>
      </c>
      <c r="F26" s="54">
        <v>717636136</v>
      </c>
      <c r="G26" s="54">
        <v>68357626</v>
      </c>
      <c r="H26" s="54">
        <v>37507517</v>
      </c>
      <c r="I26" s="54">
        <v>45012142</v>
      </c>
      <c r="J26" s="54">
        <v>49160175</v>
      </c>
      <c r="K26" s="55">
        <v>0</v>
      </c>
      <c r="L26" s="55">
        <v>0</v>
      </c>
      <c r="M26" s="55">
        <v>0</v>
      </c>
      <c r="N26" s="54">
        <v>350263426</v>
      </c>
      <c r="O26" s="54">
        <v>167335250</v>
      </c>
      <c r="P26" s="54">
        <v>411629522</v>
      </c>
      <c r="Q26" s="54">
        <v>14505156</v>
      </c>
      <c r="R26" s="54">
        <v>2569040</v>
      </c>
      <c r="S26" s="54">
        <v>394555326</v>
      </c>
      <c r="T26" s="51">
        <f t="shared" si="3"/>
        <v>929228198</v>
      </c>
      <c r="U26" s="73">
        <f t="shared" si="1"/>
        <v>0.6354892056763494</v>
      </c>
      <c r="V26" s="52">
        <f t="shared" si="2"/>
        <v>0.278744965540587</v>
      </c>
      <c r="W26" s="58"/>
      <c r="X26" s="64"/>
    </row>
    <row r="27" spans="1:24" ht="18.75" customHeight="1">
      <c r="A27" s="53">
        <v>15</v>
      </c>
      <c r="B27" s="69" t="s">
        <v>171</v>
      </c>
      <c r="C27" s="61">
        <v>915852398</v>
      </c>
      <c r="D27" s="61">
        <v>531596088</v>
      </c>
      <c r="E27" s="61">
        <v>384256310</v>
      </c>
      <c r="F27" s="61">
        <v>651444130</v>
      </c>
      <c r="G27" s="61">
        <v>80648295</v>
      </c>
      <c r="H27" s="61">
        <v>13425461</v>
      </c>
      <c r="I27" s="61">
        <v>53131904</v>
      </c>
      <c r="J27" s="61">
        <v>10337563</v>
      </c>
      <c r="K27" s="61">
        <v>0</v>
      </c>
      <c r="L27" s="61">
        <v>0</v>
      </c>
      <c r="M27" s="55">
        <v>0</v>
      </c>
      <c r="N27" s="61">
        <v>466449928</v>
      </c>
      <c r="O27" s="61">
        <v>27450979</v>
      </c>
      <c r="P27" s="61">
        <v>264408268</v>
      </c>
      <c r="Q27" s="61">
        <v>48370817</v>
      </c>
      <c r="R27" s="61">
        <v>9198215</v>
      </c>
      <c r="S27" s="61">
        <v>206839236</v>
      </c>
      <c r="T27" s="51">
        <f t="shared" si="3"/>
        <v>758309175</v>
      </c>
      <c r="U27" s="73">
        <f t="shared" si="1"/>
        <v>0.7112981648818044</v>
      </c>
      <c r="V27" s="52">
        <f t="shared" si="2"/>
        <v>0.24183689090881824</v>
      </c>
      <c r="W27" s="58"/>
      <c r="X27" s="64"/>
    </row>
    <row r="28" spans="1:24" ht="18.75" customHeight="1">
      <c r="A28" s="53">
        <v>16</v>
      </c>
      <c r="B28" s="81" t="s">
        <v>120</v>
      </c>
      <c r="C28" s="61">
        <v>844651432</v>
      </c>
      <c r="D28" s="61">
        <v>570281945</v>
      </c>
      <c r="E28" s="61">
        <v>274369487</v>
      </c>
      <c r="F28" s="61">
        <v>485277116</v>
      </c>
      <c r="G28" s="61">
        <v>60105985</v>
      </c>
      <c r="H28" s="61">
        <v>30294465</v>
      </c>
      <c r="I28" s="61">
        <v>2684343</v>
      </c>
      <c r="J28" s="61">
        <v>99873023</v>
      </c>
      <c r="K28" s="61">
        <v>92460</v>
      </c>
      <c r="L28" s="61">
        <v>8595</v>
      </c>
      <c r="M28" s="55">
        <v>101055</v>
      </c>
      <c r="N28" s="61">
        <v>267965935</v>
      </c>
      <c r="O28" s="61">
        <v>24252310</v>
      </c>
      <c r="P28" s="61">
        <v>359374316</v>
      </c>
      <c r="Q28" s="61">
        <v>98900643</v>
      </c>
      <c r="R28" s="61">
        <v>3932900</v>
      </c>
      <c r="S28" s="61">
        <v>256540773</v>
      </c>
      <c r="T28" s="51">
        <f t="shared" si="3"/>
        <v>651592561</v>
      </c>
      <c r="U28" s="73">
        <f t="shared" si="1"/>
        <v>0.5745294421048232</v>
      </c>
      <c r="V28" s="52">
        <f t="shared" si="2"/>
        <v>0.39783221716970474</v>
      </c>
      <c r="W28" s="58"/>
      <c r="X28" s="64"/>
    </row>
    <row r="29" spans="1:24" ht="18.75" customHeight="1">
      <c r="A29" s="53">
        <v>17</v>
      </c>
      <c r="B29" s="81" t="s">
        <v>121</v>
      </c>
      <c r="C29" s="61">
        <v>159549595</v>
      </c>
      <c r="D29" s="61">
        <v>98391595</v>
      </c>
      <c r="E29" s="61">
        <v>61158000</v>
      </c>
      <c r="F29" s="61">
        <v>100015775</v>
      </c>
      <c r="G29" s="61">
        <v>9600195</v>
      </c>
      <c r="H29" s="61">
        <v>3933713</v>
      </c>
      <c r="I29" s="61">
        <v>963082</v>
      </c>
      <c r="J29" s="61">
        <v>2178107</v>
      </c>
      <c r="K29" s="61">
        <v>0</v>
      </c>
      <c r="L29" s="61">
        <v>0</v>
      </c>
      <c r="M29" s="55">
        <v>0</v>
      </c>
      <c r="N29" s="61">
        <v>26632868</v>
      </c>
      <c r="O29" s="61">
        <v>56707810</v>
      </c>
      <c r="P29" s="61">
        <v>59533820</v>
      </c>
      <c r="Q29" s="61">
        <v>9333945</v>
      </c>
      <c r="R29" s="61">
        <v>2000578</v>
      </c>
      <c r="S29" s="61">
        <v>48199297</v>
      </c>
      <c r="T29" s="51">
        <f t="shared" si="3"/>
        <v>142874498</v>
      </c>
      <c r="U29" s="73">
        <f t="shared" si="1"/>
        <v>0.6268632333413319</v>
      </c>
      <c r="V29" s="52">
        <f t="shared" si="2"/>
        <v>0.1667246691834363</v>
      </c>
      <c r="W29" s="58"/>
      <c r="X29" s="64"/>
    </row>
    <row r="30" spans="1:24" ht="18.75" customHeight="1">
      <c r="A30" s="53">
        <v>18</v>
      </c>
      <c r="B30" s="81" t="s">
        <v>122</v>
      </c>
      <c r="C30" s="54">
        <v>21662057</v>
      </c>
      <c r="D30" s="54">
        <v>14454789</v>
      </c>
      <c r="E30" s="54">
        <v>7207268</v>
      </c>
      <c r="F30" s="54">
        <v>9831575</v>
      </c>
      <c r="G30" s="54">
        <v>2565320</v>
      </c>
      <c r="H30" s="54">
        <v>929132</v>
      </c>
      <c r="I30" s="54">
        <v>510281</v>
      </c>
      <c r="J30" s="54">
        <v>1562567</v>
      </c>
      <c r="K30" s="54">
        <v>36600</v>
      </c>
      <c r="L30" s="54">
        <v>60233</v>
      </c>
      <c r="M30" s="59">
        <v>96833</v>
      </c>
      <c r="N30" s="54">
        <v>3914588</v>
      </c>
      <c r="O30" s="54">
        <v>252854</v>
      </c>
      <c r="P30" s="54">
        <v>11830482</v>
      </c>
      <c r="Q30" s="54">
        <v>11217744</v>
      </c>
      <c r="R30" s="54">
        <v>0</v>
      </c>
      <c r="S30" s="54">
        <v>612738</v>
      </c>
      <c r="T30" s="51">
        <f t="shared" si="3"/>
        <v>15997924</v>
      </c>
      <c r="U30" s="73">
        <f t="shared" si="1"/>
        <v>0.45386156079268003</v>
      </c>
      <c r="V30" s="52">
        <f t="shared" si="2"/>
        <v>0.5761165428733444</v>
      </c>
      <c r="W30" s="58"/>
      <c r="X30" s="64"/>
    </row>
    <row r="31" spans="1:24" ht="18.75" customHeight="1">
      <c r="A31" s="53">
        <v>19</v>
      </c>
      <c r="B31" s="69" t="s">
        <v>172</v>
      </c>
      <c r="C31" s="61">
        <v>2106044719</v>
      </c>
      <c r="D31" s="61">
        <v>1266988025</v>
      </c>
      <c r="E31" s="61">
        <v>839056694</v>
      </c>
      <c r="F31" s="61">
        <v>1263890687</v>
      </c>
      <c r="G31" s="61">
        <v>144759500</v>
      </c>
      <c r="H31" s="61">
        <v>111477080</v>
      </c>
      <c r="I31" s="61">
        <v>100668683</v>
      </c>
      <c r="J31" s="61">
        <v>35742244</v>
      </c>
      <c r="K31" s="61">
        <v>13694</v>
      </c>
      <c r="L31" s="61">
        <v>0</v>
      </c>
      <c r="M31" s="55">
        <v>13694</v>
      </c>
      <c r="N31" s="61">
        <v>826614176</v>
      </c>
      <c r="O31" s="61">
        <v>44615310</v>
      </c>
      <c r="P31" s="61">
        <v>842154032</v>
      </c>
      <c r="Q31" s="61">
        <v>55101200</v>
      </c>
      <c r="R31" s="61">
        <v>10700146</v>
      </c>
      <c r="S31" s="61">
        <v>776352686</v>
      </c>
      <c r="T31" s="51">
        <f t="shared" si="3"/>
        <v>1713383518</v>
      </c>
      <c r="U31" s="73">
        <f t="shared" si="1"/>
        <v>0.600125284899043</v>
      </c>
      <c r="V31" s="52">
        <f t="shared" si="2"/>
        <v>0.31067655220407525</v>
      </c>
      <c r="W31" s="58"/>
      <c r="X31" s="64"/>
    </row>
    <row r="32" spans="1:24" ht="18.75" customHeight="1">
      <c r="A32" s="53">
        <v>20</v>
      </c>
      <c r="B32" s="69" t="s">
        <v>173</v>
      </c>
      <c r="C32" s="61">
        <v>608261480</v>
      </c>
      <c r="D32" s="61">
        <v>256625322</v>
      </c>
      <c r="E32" s="61">
        <v>351636158</v>
      </c>
      <c r="F32" s="61">
        <v>522779919</v>
      </c>
      <c r="G32" s="61">
        <v>77314767</v>
      </c>
      <c r="H32" s="61">
        <v>6862012</v>
      </c>
      <c r="I32" s="61">
        <v>20889718</v>
      </c>
      <c r="J32" s="61">
        <v>68634868</v>
      </c>
      <c r="K32" s="61">
        <v>80971</v>
      </c>
      <c r="L32" s="61">
        <v>13500</v>
      </c>
      <c r="M32" s="55">
        <v>94471</v>
      </c>
      <c r="N32" s="61">
        <v>347230750</v>
      </c>
      <c r="O32" s="61">
        <v>1753333</v>
      </c>
      <c r="P32" s="61">
        <v>85481561</v>
      </c>
      <c r="Q32" s="61">
        <v>27129550</v>
      </c>
      <c r="R32" s="61">
        <v>2399389</v>
      </c>
      <c r="S32" s="61">
        <v>55952622</v>
      </c>
      <c r="T32" s="51">
        <f t="shared" si="3"/>
        <v>434465644</v>
      </c>
      <c r="U32" s="73">
        <f t="shared" si="1"/>
        <v>0.8594657662688092</v>
      </c>
      <c r="V32" s="52">
        <f t="shared" si="2"/>
        <v>0.3324455084893955</v>
      </c>
      <c r="W32" s="58"/>
      <c r="X32" s="64"/>
    </row>
    <row r="33" spans="1:24" ht="18.75" customHeight="1">
      <c r="A33" s="53">
        <v>21</v>
      </c>
      <c r="B33" s="81" t="s">
        <v>123</v>
      </c>
      <c r="C33" s="54">
        <v>878958789</v>
      </c>
      <c r="D33" s="54">
        <v>613664359</v>
      </c>
      <c r="E33" s="54">
        <v>265294430</v>
      </c>
      <c r="F33" s="54">
        <v>563595818</v>
      </c>
      <c r="G33" s="54">
        <v>77786126</v>
      </c>
      <c r="H33" s="54">
        <v>4424855</v>
      </c>
      <c r="I33" s="54">
        <v>17806675</v>
      </c>
      <c r="J33" s="54">
        <v>4031008</v>
      </c>
      <c r="K33" s="55">
        <v>2841</v>
      </c>
      <c r="L33" s="55">
        <v>0</v>
      </c>
      <c r="M33" s="55">
        <v>2841</v>
      </c>
      <c r="N33" s="54">
        <v>436603532</v>
      </c>
      <c r="O33" s="54">
        <v>22940781</v>
      </c>
      <c r="P33" s="54">
        <v>315362971</v>
      </c>
      <c r="Q33" s="54">
        <v>6858613</v>
      </c>
      <c r="R33" s="54">
        <v>466405</v>
      </c>
      <c r="S33" s="54">
        <v>308037953</v>
      </c>
      <c r="T33" s="51">
        <f t="shared" si="3"/>
        <v>774907284</v>
      </c>
      <c r="U33" s="73">
        <f t="shared" si="1"/>
        <v>0.6412084673972126</v>
      </c>
      <c r="V33" s="52">
        <f t="shared" si="2"/>
        <v>0.18462078971636373</v>
      </c>
      <c r="W33" s="58"/>
      <c r="X33" s="64"/>
    </row>
    <row r="34" spans="1:24" ht="18.75" customHeight="1">
      <c r="A34" s="53">
        <v>22</v>
      </c>
      <c r="B34" s="81" t="s">
        <v>124</v>
      </c>
      <c r="C34" s="61">
        <v>27796041</v>
      </c>
      <c r="D34" s="61">
        <v>15376377</v>
      </c>
      <c r="E34" s="61">
        <v>12419664</v>
      </c>
      <c r="F34" s="61">
        <v>23511477</v>
      </c>
      <c r="G34" s="61">
        <v>3265356</v>
      </c>
      <c r="H34" s="61">
        <v>76431</v>
      </c>
      <c r="I34" s="61">
        <v>114737</v>
      </c>
      <c r="J34" s="61">
        <v>585579</v>
      </c>
      <c r="K34" s="61">
        <v>3328</v>
      </c>
      <c r="L34" s="61">
        <v>43000</v>
      </c>
      <c r="M34" s="55">
        <v>46328</v>
      </c>
      <c r="N34" s="61">
        <v>18784642</v>
      </c>
      <c r="O34" s="61">
        <v>638404</v>
      </c>
      <c r="P34" s="61">
        <v>4284564</v>
      </c>
      <c r="Q34" s="61">
        <v>2724882</v>
      </c>
      <c r="R34" s="61">
        <v>929476</v>
      </c>
      <c r="S34" s="61">
        <v>630206</v>
      </c>
      <c r="T34" s="51">
        <f t="shared" si="3"/>
        <v>23707610</v>
      </c>
      <c r="U34" s="73">
        <f t="shared" si="1"/>
        <v>0.8458570412959169</v>
      </c>
      <c r="V34" s="52">
        <f t="shared" si="2"/>
        <v>0.17389086189693656</v>
      </c>
      <c r="W34" s="58"/>
      <c r="X34" s="64"/>
    </row>
    <row r="35" spans="1:24" ht="18.75" customHeight="1">
      <c r="A35" s="53">
        <v>23</v>
      </c>
      <c r="B35" s="81" t="s">
        <v>87</v>
      </c>
      <c r="C35" s="61">
        <v>888211932</v>
      </c>
      <c r="D35" s="61">
        <v>14989628</v>
      </c>
      <c r="E35" s="61">
        <v>873222304</v>
      </c>
      <c r="F35" s="61">
        <v>878699695</v>
      </c>
      <c r="G35" s="61">
        <v>3396173</v>
      </c>
      <c r="H35" s="61">
        <v>2474365</v>
      </c>
      <c r="I35" s="61">
        <v>2011141</v>
      </c>
      <c r="J35" s="61">
        <v>185896</v>
      </c>
      <c r="K35" s="61">
        <v>41222</v>
      </c>
      <c r="L35" s="61">
        <v>0</v>
      </c>
      <c r="M35" s="55">
        <v>41222</v>
      </c>
      <c r="N35" s="61">
        <v>1357116</v>
      </c>
      <c r="O35" s="61">
        <v>869233782</v>
      </c>
      <c r="P35" s="61">
        <v>9512237</v>
      </c>
      <c r="Q35" s="61">
        <v>8513643</v>
      </c>
      <c r="R35" s="61">
        <v>7394</v>
      </c>
      <c r="S35" s="61">
        <v>991200</v>
      </c>
      <c r="T35" s="51">
        <f t="shared" si="3"/>
        <v>880103135</v>
      </c>
      <c r="U35" s="73">
        <f t="shared" si="1"/>
        <v>0.9892905773303663</v>
      </c>
      <c r="V35" s="52">
        <f t="shared" si="2"/>
        <v>0.009228177779212726</v>
      </c>
      <c r="W35" s="58"/>
      <c r="X35" s="64"/>
    </row>
    <row r="36" spans="1:24" ht="18.75" customHeight="1">
      <c r="A36" s="53">
        <v>24</v>
      </c>
      <c r="B36" s="81" t="s">
        <v>88</v>
      </c>
      <c r="C36" s="54">
        <v>2915839991</v>
      </c>
      <c r="D36" s="54">
        <v>1562074536</v>
      </c>
      <c r="E36" s="54">
        <v>1353765455</v>
      </c>
      <c r="F36" s="54">
        <v>2563940252</v>
      </c>
      <c r="G36" s="54">
        <v>194243624</v>
      </c>
      <c r="H36" s="54">
        <v>206072020</v>
      </c>
      <c r="I36" s="54">
        <v>176090676</v>
      </c>
      <c r="J36" s="54">
        <v>24389564</v>
      </c>
      <c r="K36" s="55">
        <v>257562</v>
      </c>
      <c r="L36" s="55">
        <v>77381</v>
      </c>
      <c r="M36" s="55">
        <v>334943</v>
      </c>
      <c r="N36" s="54">
        <v>1776996180</v>
      </c>
      <c r="O36" s="54">
        <v>185813245</v>
      </c>
      <c r="P36" s="54">
        <v>351899739</v>
      </c>
      <c r="Q36" s="54">
        <v>163371397</v>
      </c>
      <c r="R36" s="54">
        <v>26108643</v>
      </c>
      <c r="S36" s="54">
        <v>162419699</v>
      </c>
      <c r="T36" s="51">
        <f t="shared" si="3"/>
        <v>2314709164</v>
      </c>
      <c r="U36" s="73">
        <f t="shared" si="1"/>
        <v>0.8793144548102194</v>
      </c>
      <c r="V36" s="52">
        <f t="shared" si="2"/>
        <v>0.23445586398945462</v>
      </c>
      <c r="W36" s="58"/>
      <c r="X36" s="64"/>
    </row>
    <row r="37" spans="1:24" ht="18.75" customHeight="1">
      <c r="A37" s="53">
        <v>25</v>
      </c>
      <c r="B37" s="81" t="s">
        <v>112</v>
      </c>
      <c r="C37" s="61">
        <v>44146832</v>
      </c>
      <c r="D37" s="61">
        <v>15033821</v>
      </c>
      <c r="E37" s="61">
        <v>29113011</v>
      </c>
      <c r="F37" s="61">
        <v>32084765</v>
      </c>
      <c r="G37" s="61">
        <v>11924516</v>
      </c>
      <c r="H37" s="61">
        <v>74111</v>
      </c>
      <c r="I37" s="61">
        <v>724952</v>
      </c>
      <c r="J37" s="61">
        <v>6020011</v>
      </c>
      <c r="K37" s="61">
        <v>0</v>
      </c>
      <c r="L37" s="61">
        <v>0</v>
      </c>
      <c r="M37" s="55">
        <v>0</v>
      </c>
      <c r="N37" s="61">
        <v>12439403</v>
      </c>
      <c r="O37" s="61">
        <v>901772</v>
      </c>
      <c r="P37" s="61">
        <v>12062067</v>
      </c>
      <c r="Q37" s="61">
        <v>4903375</v>
      </c>
      <c r="R37" s="61">
        <v>1828696</v>
      </c>
      <c r="S37" s="61">
        <v>5329996</v>
      </c>
      <c r="T37" s="51">
        <f t="shared" si="3"/>
        <v>25403242</v>
      </c>
      <c r="U37" s="73">
        <f t="shared" si="1"/>
        <v>0.726773893990853</v>
      </c>
      <c r="V37" s="52">
        <f t="shared" si="2"/>
        <v>0.5841897236897325</v>
      </c>
      <c r="W37" s="58"/>
      <c r="X37" s="64"/>
    </row>
    <row r="38" spans="1:24" ht="18.75" customHeight="1">
      <c r="A38" s="53">
        <v>26</v>
      </c>
      <c r="B38" s="81" t="s">
        <v>89</v>
      </c>
      <c r="C38" s="61">
        <v>121872080</v>
      </c>
      <c r="D38" s="61">
        <v>72271704</v>
      </c>
      <c r="E38" s="61">
        <v>49600376</v>
      </c>
      <c r="F38" s="61">
        <v>91422315</v>
      </c>
      <c r="G38" s="61">
        <v>10205456</v>
      </c>
      <c r="H38" s="61">
        <v>10458319</v>
      </c>
      <c r="I38" s="61">
        <v>1314136</v>
      </c>
      <c r="J38" s="61">
        <v>722941</v>
      </c>
      <c r="K38" s="61">
        <v>31117</v>
      </c>
      <c r="L38" s="61">
        <v>12000</v>
      </c>
      <c r="M38" s="55">
        <v>43117</v>
      </c>
      <c r="N38" s="61">
        <v>55818205</v>
      </c>
      <c r="O38" s="61">
        <v>12860141</v>
      </c>
      <c r="P38" s="61">
        <v>30449765</v>
      </c>
      <c r="Q38" s="61">
        <v>19743637</v>
      </c>
      <c r="R38" s="61">
        <v>8853</v>
      </c>
      <c r="S38" s="61">
        <v>10697275</v>
      </c>
      <c r="T38" s="51">
        <f t="shared" si="3"/>
        <v>99128111</v>
      </c>
      <c r="U38" s="73">
        <f t="shared" si="1"/>
        <v>0.7501497882041563</v>
      </c>
      <c r="V38" s="52">
        <f t="shared" si="2"/>
        <v>0.2487791848193737</v>
      </c>
      <c r="W38" s="58"/>
      <c r="X38" s="64"/>
    </row>
    <row r="39" spans="1:24" ht="18.75" customHeight="1">
      <c r="A39" s="53">
        <v>27</v>
      </c>
      <c r="B39" s="81" t="s">
        <v>90</v>
      </c>
      <c r="C39" s="61">
        <v>868062964</v>
      </c>
      <c r="D39" s="61">
        <v>301707744</v>
      </c>
      <c r="E39" s="61">
        <v>566355220</v>
      </c>
      <c r="F39" s="61">
        <v>683536740</v>
      </c>
      <c r="G39" s="61">
        <v>84945133</v>
      </c>
      <c r="H39" s="61">
        <v>3986454</v>
      </c>
      <c r="I39" s="61">
        <v>42466476</v>
      </c>
      <c r="J39" s="61">
        <v>15266993</v>
      </c>
      <c r="K39" s="61">
        <v>191011</v>
      </c>
      <c r="L39" s="61">
        <v>5000</v>
      </c>
      <c r="M39" s="55">
        <v>196011</v>
      </c>
      <c r="N39" s="61">
        <v>191389466</v>
      </c>
      <c r="O39" s="61">
        <v>345286207</v>
      </c>
      <c r="P39" s="61">
        <v>184526224</v>
      </c>
      <c r="Q39" s="61">
        <v>84978991</v>
      </c>
      <c r="R39" s="61">
        <v>1777289</v>
      </c>
      <c r="S39" s="61">
        <v>97769944</v>
      </c>
      <c r="T39" s="51">
        <f t="shared" si="3"/>
        <v>721201897</v>
      </c>
      <c r="U39" s="73">
        <f t="shared" si="1"/>
        <v>0.7874276041570644</v>
      </c>
      <c r="V39" s="52">
        <f t="shared" si="2"/>
        <v>0.21485467920861137</v>
      </c>
      <c r="W39" s="58"/>
      <c r="X39" s="64"/>
    </row>
    <row r="40" spans="1:24" ht="18.75" customHeight="1">
      <c r="A40" s="53">
        <v>28</v>
      </c>
      <c r="B40" s="69" t="s">
        <v>174</v>
      </c>
      <c r="C40" s="54">
        <v>189859228</v>
      </c>
      <c r="D40" s="54">
        <v>92837154</v>
      </c>
      <c r="E40" s="54">
        <v>97022074</v>
      </c>
      <c r="F40" s="54">
        <v>152161130</v>
      </c>
      <c r="G40" s="54">
        <v>26561912</v>
      </c>
      <c r="H40" s="54">
        <v>2078089</v>
      </c>
      <c r="I40" s="54">
        <v>987431</v>
      </c>
      <c r="J40" s="54">
        <v>3207954</v>
      </c>
      <c r="K40" s="55">
        <v>4808</v>
      </c>
      <c r="L40" s="55">
        <v>0</v>
      </c>
      <c r="M40" s="55">
        <v>4808</v>
      </c>
      <c r="N40" s="54">
        <v>110768731</v>
      </c>
      <c r="O40" s="54">
        <v>8552205</v>
      </c>
      <c r="P40" s="54">
        <v>37698098</v>
      </c>
      <c r="Q40" s="54">
        <v>8721847</v>
      </c>
      <c r="R40" s="54">
        <v>2709677</v>
      </c>
      <c r="S40" s="54">
        <v>26266574</v>
      </c>
      <c r="T40" s="51">
        <f t="shared" si="3"/>
        <v>157019034</v>
      </c>
      <c r="U40" s="73">
        <f t="shared" si="1"/>
        <v>0.801441845112738</v>
      </c>
      <c r="V40" s="52">
        <f t="shared" si="2"/>
        <v>0.2158251190695022</v>
      </c>
      <c r="W40" s="58"/>
      <c r="X40" s="64"/>
    </row>
    <row r="41" spans="1:24" ht="18.75" customHeight="1">
      <c r="A41" s="53">
        <v>29</v>
      </c>
      <c r="B41" s="81" t="s">
        <v>91</v>
      </c>
      <c r="C41" s="61">
        <v>67026980</v>
      </c>
      <c r="D41" s="61">
        <v>17064460</v>
      </c>
      <c r="E41" s="61">
        <v>49962520</v>
      </c>
      <c r="F41" s="61">
        <v>18584515</v>
      </c>
      <c r="G41" s="61">
        <v>9028987</v>
      </c>
      <c r="H41" s="61">
        <v>1526955</v>
      </c>
      <c r="I41" s="61">
        <v>629717</v>
      </c>
      <c r="J41" s="61">
        <v>1077770</v>
      </c>
      <c r="K41" s="61">
        <v>13416</v>
      </c>
      <c r="L41" s="61">
        <v>0</v>
      </c>
      <c r="M41" s="55">
        <v>13416</v>
      </c>
      <c r="N41" s="61">
        <v>4359873</v>
      </c>
      <c r="O41" s="61">
        <v>1947797</v>
      </c>
      <c r="P41" s="61">
        <v>48442465</v>
      </c>
      <c r="Q41" s="61">
        <v>5790500</v>
      </c>
      <c r="R41" s="61">
        <v>0</v>
      </c>
      <c r="S41" s="61">
        <v>42651965</v>
      </c>
      <c r="T41" s="51">
        <f t="shared" si="3"/>
        <v>54750135</v>
      </c>
      <c r="U41" s="73">
        <f t="shared" si="1"/>
        <v>0.2772691683259487</v>
      </c>
      <c r="V41" s="52">
        <f t="shared" si="2"/>
        <v>0.6605953935305818</v>
      </c>
      <c r="W41" s="58"/>
      <c r="X41" s="64"/>
    </row>
    <row r="42" spans="1:24" ht="24.75" customHeight="1">
      <c r="A42" s="53">
        <v>30</v>
      </c>
      <c r="B42" s="69" t="s">
        <v>175</v>
      </c>
      <c r="C42" s="61">
        <v>17235156251.8</v>
      </c>
      <c r="D42" s="61">
        <v>11111533405.8</v>
      </c>
      <c r="E42" s="61">
        <v>6123622846</v>
      </c>
      <c r="F42" s="61">
        <v>6568593649</v>
      </c>
      <c r="G42" s="61">
        <v>853178489</v>
      </c>
      <c r="H42" s="61">
        <v>446244765</v>
      </c>
      <c r="I42" s="61">
        <v>671087441</v>
      </c>
      <c r="J42" s="61">
        <v>278418980</v>
      </c>
      <c r="K42" s="61">
        <v>523008</v>
      </c>
      <c r="L42" s="61">
        <v>171331</v>
      </c>
      <c r="M42" s="55">
        <v>694339</v>
      </c>
      <c r="N42" s="61">
        <v>2995329407</v>
      </c>
      <c r="O42" s="61">
        <v>1323640228</v>
      </c>
      <c r="P42" s="61">
        <v>10666562602.8</v>
      </c>
      <c r="Q42" s="61">
        <v>1390891418</v>
      </c>
      <c r="R42" s="61">
        <v>343041273</v>
      </c>
      <c r="S42" s="61">
        <v>8932629911.8</v>
      </c>
      <c r="T42" s="51">
        <f t="shared" si="3"/>
        <v>14985532237.8</v>
      </c>
      <c r="U42" s="73">
        <f t="shared" si="1"/>
        <v>0.38111599065508855</v>
      </c>
      <c r="V42" s="52">
        <f t="shared" si="2"/>
        <v>0.3424818361754623</v>
      </c>
      <c r="W42" s="58"/>
      <c r="X42" s="64"/>
    </row>
    <row r="43" spans="1:24" ht="15.75">
      <c r="A43" s="53">
        <v>31</v>
      </c>
      <c r="B43" s="81" t="s">
        <v>92</v>
      </c>
      <c r="C43" s="54">
        <v>317252256</v>
      </c>
      <c r="D43" s="54">
        <v>81482295</v>
      </c>
      <c r="E43" s="54">
        <v>235769961</v>
      </c>
      <c r="F43" s="54">
        <v>252167979</v>
      </c>
      <c r="G43" s="54">
        <v>6614869</v>
      </c>
      <c r="H43" s="54">
        <v>3083773</v>
      </c>
      <c r="I43" s="54">
        <v>70628972</v>
      </c>
      <c r="J43" s="54">
        <v>2889017</v>
      </c>
      <c r="K43" s="55">
        <v>16987</v>
      </c>
      <c r="L43" s="55">
        <v>24000</v>
      </c>
      <c r="M43" s="55">
        <v>40987</v>
      </c>
      <c r="N43" s="54">
        <v>100952732</v>
      </c>
      <c r="O43" s="54">
        <v>67957629</v>
      </c>
      <c r="P43" s="54">
        <v>65084277</v>
      </c>
      <c r="Q43" s="54">
        <v>19289534</v>
      </c>
      <c r="R43" s="54">
        <v>118295</v>
      </c>
      <c r="S43" s="54">
        <v>45676448</v>
      </c>
      <c r="T43" s="51">
        <f t="shared" si="3"/>
        <v>233994638</v>
      </c>
      <c r="U43" s="73">
        <f t="shared" si="1"/>
        <v>0.7948500735011321</v>
      </c>
      <c r="V43" s="52">
        <f t="shared" si="2"/>
        <v>0.3301672890038112</v>
      </c>
      <c r="W43" s="58"/>
      <c r="X43" s="64"/>
    </row>
    <row r="44" spans="1:24" ht="15.75">
      <c r="A44" s="53">
        <v>32</v>
      </c>
      <c r="B44" s="69" t="s">
        <v>177</v>
      </c>
      <c r="C44" s="61">
        <v>658256689</v>
      </c>
      <c r="D44" s="61">
        <v>309372463</v>
      </c>
      <c r="E44" s="61">
        <v>348884226</v>
      </c>
      <c r="F44" s="61">
        <v>455373993</v>
      </c>
      <c r="G44" s="61">
        <v>77786999</v>
      </c>
      <c r="H44" s="61">
        <v>9429959</v>
      </c>
      <c r="I44" s="61">
        <v>16909022</v>
      </c>
      <c r="J44" s="61">
        <v>18713315</v>
      </c>
      <c r="K44" s="61">
        <v>0</v>
      </c>
      <c r="L44" s="61">
        <v>8972</v>
      </c>
      <c r="M44" s="55">
        <v>8972</v>
      </c>
      <c r="N44" s="61">
        <v>276058468</v>
      </c>
      <c r="O44" s="61">
        <v>56467258</v>
      </c>
      <c r="P44" s="61">
        <v>202882696</v>
      </c>
      <c r="Q44" s="61">
        <v>24666554</v>
      </c>
      <c r="R44" s="61">
        <v>488458</v>
      </c>
      <c r="S44" s="61">
        <v>177727684</v>
      </c>
      <c r="T44" s="51">
        <f t="shared" si="3"/>
        <v>535408422</v>
      </c>
      <c r="U44" s="73">
        <f aca="true" t="shared" si="4" ref="U44:U75">F44/C44</f>
        <v>0.6917878703090551</v>
      </c>
      <c r="V44" s="52">
        <f aca="true" t="shared" si="5" ref="V44:V75">(G44+H44+I44+J44+M44)/F44</f>
        <v>0.2697744466930943</v>
      </c>
      <c r="W44" s="58"/>
      <c r="X44" s="64"/>
    </row>
    <row r="45" spans="1:24" ht="15.75">
      <c r="A45" s="53">
        <v>33</v>
      </c>
      <c r="B45" s="81" t="s">
        <v>114</v>
      </c>
      <c r="C45" s="61">
        <v>124399620</v>
      </c>
      <c r="D45" s="61">
        <v>57883366</v>
      </c>
      <c r="E45" s="61">
        <v>66516254</v>
      </c>
      <c r="F45" s="61">
        <v>85024949</v>
      </c>
      <c r="G45" s="61">
        <v>15132724</v>
      </c>
      <c r="H45" s="61">
        <v>3898732</v>
      </c>
      <c r="I45" s="61">
        <v>668782</v>
      </c>
      <c r="J45" s="61">
        <v>4279452</v>
      </c>
      <c r="K45" s="61">
        <v>1850</v>
      </c>
      <c r="L45" s="61">
        <v>0</v>
      </c>
      <c r="M45" s="55">
        <v>1850</v>
      </c>
      <c r="N45" s="61">
        <v>50925785</v>
      </c>
      <c r="O45" s="61">
        <v>10117624</v>
      </c>
      <c r="P45" s="61">
        <v>39374671</v>
      </c>
      <c r="Q45" s="61">
        <v>6035655</v>
      </c>
      <c r="R45" s="61">
        <v>21973750</v>
      </c>
      <c r="S45" s="61">
        <v>11365266</v>
      </c>
      <c r="T45" s="51">
        <f aca="true" t="shared" si="6" ref="T45:T75">N45+O45+P45</f>
        <v>100418080</v>
      </c>
      <c r="U45" s="73">
        <f t="shared" si="4"/>
        <v>0.6834823852355819</v>
      </c>
      <c r="V45" s="52">
        <f t="shared" si="5"/>
        <v>0.28205297717967465</v>
      </c>
      <c r="W45" s="58"/>
      <c r="X45" s="64"/>
    </row>
    <row r="46" spans="1:24" ht="15.75">
      <c r="A46" s="53">
        <v>34</v>
      </c>
      <c r="B46" s="69" t="s">
        <v>176</v>
      </c>
      <c r="C46" s="61">
        <v>1052986424.862</v>
      </c>
      <c r="D46" s="61">
        <v>633869337.862</v>
      </c>
      <c r="E46" s="61">
        <v>419117087</v>
      </c>
      <c r="F46" s="61">
        <v>423296500</v>
      </c>
      <c r="G46" s="61">
        <v>47074056</v>
      </c>
      <c r="H46" s="61">
        <v>27806137</v>
      </c>
      <c r="I46" s="61">
        <v>44304212</v>
      </c>
      <c r="J46" s="61">
        <v>21304852</v>
      </c>
      <c r="K46" s="61">
        <v>3200</v>
      </c>
      <c r="L46" s="61">
        <v>82183</v>
      </c>
      <c r="M46" s="55">
        <v>85383</v>
      </c>
      <c r="N46" s="61">
        <v>34655833</v>
      </c>
      <c r="O46" s="61">
        <v>248066027</v>
      </c>
      <c r="P46" s="61">
        <v>629689924.862</v>
      </c>
      <c r="Q46" s="61">
        <v>35276191.8</v>
      </c>
      <c r="R46" s="61">
        <v>15116406</v>
      </c>
      <c r="S46" s="61">
        <v>579297327.062</v>
      </c>
      <c r="T46" s="51">
        <f t="shared" si="6"/>
        <v>912411784.862</v>
      </c>
      <c r="U46" s="73">
        <f t="shared" si="4"/>
        <v>0.40199616063946453</v>
      </c>
      <c r="V46" s="52">
        <f t="shared" si="5"/>
        <v>0.3320949736177833</v>
      </c>
      <c r="W46" s="58"/>
      <c r="X46" s="64"/>
    </row>
    <row r="47" spans="1:24" ht="15.75">
      <c r="A47" s="53">
        <v>35</v>
      </c>
      <c r="B47" s="81" t="s">
        <v>93</v>
      </c>
      <c r="C47" s="61">
        <v>4498474</v>
      </c>
      <c r="D47" s="61">
        <v>2258345</v>
      </c>
      <c r="E47" s="61">
        <v>2240129</v>
      </c>
      <c r="F47" s="61">
        <v>3078046</v>
      </c>
      <c r="G47" s="61">
        <v>1653794</v>
      </c>
      <c r="H47" s="61">
        <v>91815</v>
      </c>
      <c r="I47" s="61">
        <v>254498</v>
      </c>
      <c r="J47" s="61">
        <v>17775</v>
      </c>
      <c r="K47" s="61">
        <v>70550</v>
      </c>
      <c r="L47" s="61">
        <v>0</v>
      </c>
      <c r="M47" s="55">
        <v>70550</v>
      </c>
      <c r="N47" s="61">
        <v>989614</v>
      </c>
      <c r="O47" s="61">
        <v>0</v>
      </c>
      <c r="P47" s="61">
        <v>1420428</v>
      </c>
      <c r="Q47" s="61">
        <v>1420428</v>
      </c>
      <c r="R47" s="61">
        <v>0</v>
      </c>
      <c r="S47" s="61">
        <v>0</v>
      </c>
      <c r="T47" s="51">
        <f t="shared" si="6"/>
        <v>2410042</v>
      </c>
      <c r="U47" s="73">
        <f t="shared" si="4"/>
        <v>0.6842422563740505</v>
      </c>
      <c r="V47" s="52">
        <f t="shared" si="5"/>
        <v>0.6784927840584579</v>
      </c>
      <c r="W47" s="58"/>
      <c r="X47" s="64"/>
    </row>
    <row r="48" spans="1:24" ht="15.75">
      <c r="A48" s="53">
        <v>36</v>
      </c>
      <c r="B48" s="81" t="s">
        <v>94</v>
      </c>
      <c r="C48" s="61">
        <v>70764938</v>
      </c>
      <c r="D48" s="61">
        <v>39519240</v>
      </c>
      <c r="E48" s="61">
        <v>31245698</v>
      </c>
      <c r="F48" s="61">
        <v>40772070</v>
      </c>
      <c r="G48" s="61">
        <v>10678077</v>
      </c>
      <c r="H48" s="61">
        <v>131167</v>
      </c>
      <c r="I48" s="61">
        <v>11313933</v>
      </c>
      <c r="J48" s="61">
        <v>864661</v>
      </c>
      <c r="K48" s="61">
        <v>63248</v>
      </c>
      <c r="L48" s="61">
        <v>116575</v>
      </c>
      <c r="M48" s="55">
        <v>179823</v>
      </c>
      <c r="N48" s="61">
        <v>14387212</v>
      </c>
      <c r="O48" s="61">
        <v>3217197</v>
      </c>
      <c r="P48" s="61">
        <v>29992868</v>
      </c>
      <c r="Q48" s="61">
        <v>24737189</v>
      </c>
      <c r="R48" s="61">
        <v>2209020</v>
      </c>
      <c r="S48" s="61">
        <v>3046659</v>
      </c>
      <c r="T48" s="51">
        <f t="shared" si="6"/>
        <v>47597277</v>
      </c>
      <c r="U48" s="73">
        <f t="shared" si="4"/>
        <v>0.5761620253238969</v>
      </c>
      <c r="V48" s="52">
        <f t="shared" si="5"/>
        <v>0.5682238110549698</v>
      </c>
      <c r="W48" s="58"/>
      <c r="X48" s="64"/>
    </row>
    <row r="49" spans="1:24" ht="15.75">
      <c r="A49" s="53">
        <v>37</v>
      </c>
      <c r="B49" s="81" t="s">
        <v>95</v>
      </c>
      <c r="C49" s="61">
        <v>53517458.794</v>
      </c>
      <c r="D49" s="61">
        <v>33314179</v>
      </c>
      <c r="E49" s="61">
        <v>20203279.794</v>
      </c>
      <c r="F49" s="61">
        <v>34636859.794</v>
      </c>
      <c r="G49" s="61">
        <v>6484166.794</v>
      </c>
      <c r="H49" s="61">
        <v>1212629</v>
      </c>
      <c r="I49" s="61">
        <v>579512</v>
      </c>
      <c r="J49" s="61">
        <v>3643695</v>
      </c>
      <c r="K49" s="61">
        <v>58059</v>
      </c>
      <c r="L49" s="61">
        <v>38981</v>
      </c>
      <c r="M49" s="55">
        <v>97040</v>
      </c>
      <c r="N49" s="61">
        <v>8962021</v>
      </c>
      <c r="O49" s="61">
        <v>13657796</v>
      </c>
      <c r="P49" s="61">
        <v>18880599</v>
      </c>
      <c r="Q49" s="61">
        <v>13644365</v>
      </c>
      <c r="R49" s="61">
        <v>0</v>
      </c>
      <c r="S49" s="61">
        <v>5236234</v>
      </c>
      <c r="T49" s="51">
        <f t="shared" si="6"/>
        <v>41500416</v>
      </c>
      <c r="U49" s="73">
        <f t="shared" si="4"/>
        <v>0.6472067354192692</v>
      </c>
      <c r="V49" s="52">
        <f t="shared" si="5"/>
        <v>0.3469437721973186</v>
      </c>
      <c r="W49" s="58"/>
      <c r="X49" s="64"/>
    </row>
    <row r="50" spans="1:24" ht="15.75">
      <c r="A50" s="53">
        <v>38</v>
      </c>
      <c r="B50" s="69" t="s">
        <v>178</v>
      </c>
      <c r="C50" s="61">
        <v>820224201</v>
      </c>
      <c r="D50" s="61">
        <v>539105220</v>
      </c>
      <c r="E50" s="61">
        <v>281118981</v>
      </c>
      <c r="F50" s="61">
        <v>584959235</v>
      </c>
      <c r="G50" s="61">
        <v>65433707</v>
      </c>
      <c r="H50" s="61">
        <v>62761415</v>
      </c>
      <c r="I50" s="61">
        <v>9584613</v>
      </c>
      <c r="J50" s="61">
        <v>16826732</v>
      </c>
      <c r="K50" s="61">
        <v>38339</v>
      </c>
      <c r="L50" s="61">
        <v>15775</v>
      </c>
      <c r="M50" s="55">
        <v>54114</v>
      </c>
      <c r="N50" s="61">
        <v>430298654</v>
      </c>
      <c r="O50" s="61">
        <v>0</v>
      </c>
      <c r="P50" s="61">
        <v>235264966</v>
      </c>
      <c r="Q50" s="61">
        <v>42612435</v>
      </c>
      <c r="R50" s="61">
        <v>1133768</v>
      </c>
      <c r="S50" s="61">
        <v>191518763</v>
      </c>
      <c r="T50" s="51">
        <f t="shared" si="6"/>
        <v>665563620</v>
      </c>
      <c r="U50" s="73">
        <f t="shared" si="4"/>
        <v>0.7131699287668299</v>
      </c>
      <c r="V50" s="52">
        <f t="shared" si="5"/>
        <v>0.26439548561020665</v>
      </c>
      <c r="W50" s="58"/>
      <c r="X50" s="64"/>
    </row>
    <row r="51" spans="1:24" ht="15.75">
      <c r="A51" s="53">
        <v>39</v>
      </c>
      <c r="B51" s="68" t="s">
        <v>179</v>
      </c>
      <c r="C51" s="55">
        <v>1182376075</v>
      </c>
      <c r="D51" s="55">
        <v>731987214</v>
      </c>
      <c r="E51" s="55">
        <v>450388861</v>
      </c>
      <c r="F51" s="55">
        <v>697381471</v>
      </c>
      <c r="G51" s="55">
        <v>95529551</v>
      </c>
      <c r="H51" s="55">
        <v>13504114</v>
      </c>
      <c r="I51" s="55">
        <v>24649303</v>
      </c>
      <c r="J51" s="55">
        <v>15202521</v>
      </c>
      <c r="K51" s="55">
        <v>62997</v>
      </c>
      <c r="L51" s="55">
        <v>39508</v>
      </c>
      <c r="M51" s="55">
        <v>102505</v>
      </c>
      <c r="N51" s="55">
        <v>212766973</v>
      </c>
      <c r="O51" s="55">
        <v>335626504</v>
      </c>
      <c r="P51" s="55">
        <v>484994604</v>
      </c>
      <c r="Q51" s="55">
        <v>122907313</v>
      </c>
      <c r="R51" s="55">
        <v>18259428</v>
      </c>
      <c r="S51" s="55">
        <v>343827863</v>
      </c>
      <c r="T51" s="51">
        <f t="shared" si="6"/>
        <v>1033388081</v>
      </c>
      <c r="U51" s="73">
        <f t="shared" si="4"/>
        <v>0.5898135844807245</v>
      </c>
      <c r="V51" s="52">
        <f t="shared" si="5"/>
        <v>0.21363916334966693</v>
      </c>
      <c r="W51" s="58"/>
      <c r="X51" s="64"/>
    </row>
    <row r="52" spans="1:24" ht="15.75">
      <c r="A52" s="53">
        <v>40</v>
      </c>
      <c r="B52" s="81" t="s">
        <v>96</v>
      </c>
      <c r="C52" s="61">
        <v>109067950</v>
      </c>
      <c r="D52" s="61">
        <v>64771381</v>
      </c>
      <c r="E52" s="61">
        <v>44296569</v>
      </c>
      <c r="F52" s="61">
        <v>86174892</v>
      </c>
      <c r="G52" s="61">
        <v>6406057</v>
      </c>
      <c r="H52" s="61">
        <v>32417798</v>
      </c>
      <c r="I52" s="61">
        <v>5653611</v>
      </c>
      <c r="J52" s="61">
        <v>18621429</v>
      </c>
      <c r="K52" s="61">
        <v>12935</v>
      </c>
      <c r="L52" s="61">
        <v>3710</v>
      </c>
      <c r="M52" s="55">
        <v>16645</v>
      </c>
      <c r="N52" s="61">
        <v>5891135</v>
      </c>
      <c r="O52" s="61">
        <v>17168217</v>
      </c>
      <c r="P52" s="61">
        <v>22893058</v>
      </c>
      <c r="Q52" s="61">
        <v>16713037</v>
      </c>
      <c r="R52" s="61">
        <v>53200</v>
      </c>
      <c r="S52" s="61">
        <v>6126821</v>
      </c>
      <c r="T52" s="51">
        <f t="shared" si="6"/>
        <v>45952410</v>
      </c>
      <c r="U52" s="73">
        <f t="shared" si="4"/>
        <v>0.7901027937171278</v>
      </c>
      <c r="V52" s="52">
        <f t="shared" si="5"/>
        <v>0.7324121740703777</v>
      </c>
      <c r="W52" s="58"/>
      <c r="X52" s="64"/>
    </row>
    <row r="53" spans="1:24" ht="15.75">
      <c r="A53" s="53">
        <v>41</v>
      </c>
      <c r="B53" s="82" t="s">
        <v>97</v>
      </c>
      <c r="C53" s="54">
        <v>184448149</v>
      </c>
      <c r="D53" s="54">
        <v>91433533</v>
      </c>
      <c r="E53" s="54">
        <v>93014616</v>
      </c>
      <c r="F53" s="54">
        <v>127624224</v>
      </c>
      <c r="G53" s="54">
        <v>40190744</v>
      </c>
      <c r="H53" s="54">
        <v>427012</v>
      </c>
      <c r="I53" s="54">
        <v>535734</v>
      </c>
      <c r="J53" s="54">
        <v>797373</v>
      </c>
      <c r="K53" s="55">
        <v>19791</v>
      </c>
      <c r="L53" s="55">
        <v>0</v>
      </c>
      <c r="M53" s="55">
        <v>19791</v>
      </c>
      <c r="N53" s="54">
        <v>66358540</v>
      </c>
      <c r="O53" s="54">
        <v>19295030</v>
      </c>
      <c r="P53" s="54">
        <v>56823925</v>
      </c>
      <c r="Q53" s="54">
        <v>6044681</v>
      </c>
      <c r="R53" s="54">
        <v>211250</v>
      </c>
      <c r="S53" s="54">
        <v>50567994</v>
      </c>
      <c r="T53" s="51">
        <f t="shared" si="6"/>
        <v>142477495</v>
      </c>
      <c r="U53" s="73">
        <f t="shared" si="4"/>
        <v>0.6919246665901755</v>
      </c>
      <c r="V53" s="52">
        <f t="shared" si="5"/>
        <v>0.32886118860946023</v>
      </c>
      <c r="W53" s="58"/>
      <c r="X53" s="64"/>
    </row>
    <row r="54" spans="1:24" ht="15.75">
      <c r="A54" s="53">
        <v>42</v>
      </c>
      <c r="B54" s="70" t="s">
        <v>180</v>
      </c>
      <c r="C54" s="54">
        <v>89855722</v>
      </c>
      <c r="D54" s="54">
        <v>54946470</v>
      </c>
      <c r="E54" s="54">
        <v>34909252</v>
      </c>
      <c r="F54" s="54">
        <v>70290669</v>
      </c>
      <c r="G54" s="54">
        <v>8905141</v>
      </c>
      <c r="H54" s="54">
        <v>3575829</v>
      </c>
      <c r="I54" s="54">
        <v>6795299</v>
      </c>
      <c r="J54" s="54">
        <v>1766797</v>
      </c>
      <c r="K54" s="55">
        <v>3269</v>
      </c>
      <c r="L54" s="55">
        <v>0</v>
      </c>
      <c r="M54" s="55">
        <v>3269</v>
      </c>
      <c r="N54" s="54">
        <v>27373051</v>
      </c>
      <c r="O54" s="54">
        <v>21871283</v>
      </c>
      <c r="P54" s="54">
        <v>19565053</v>
      </c>
      <c r="Q54" s="54">
        <v>3753134</v>
      </c>
      <c r="R54" s="54">
        <v>105225</v>
      </c>
      <c r="S54" s="54">
        <v>15706694</v>
      </c>
      <c r="T54" s="51">
        <f t="shared" si="6"/>
        <v>68809387</v>
      </c>
      <c r="U54" s="73">
        <f t="shared" si="4"/>
        <v>0.7822614680008915</v>
      </c>
      <c r="V54" s="52">
        <f t="shared" si="5"/>
        <v>0.2994186184228806</v>
      </c>
      <c r="W54" s="58"/>
      <c r="X54" s="64"/>
    </row>
    <row r="55" spans="1:24" ht="15.75">
      <c r="A55" s="53">
        <v>43</v>
      </c>
      <c r="B55" s="82" t="s">
        <v>117</v>
      </c>
      <c r="C55" s="61">
        <v>202103446.469</v>
      </c>
      <c r="D55" s="61">
        <v>122753405.671</v>
      </c>
      <c r="E55" s="61">
        <v>79350040.79800001</v>
      </c>
      <c r="F55" s="61">
        <v>95288669.68200001</v>
      </c>
      <c r="G55" s="61">
        <v>20249635.461000003</v>
      </c>
      <c r="H55" s="61">
        <v>3740667.792</v>
      </c>
      <c r="I55" s="61">
        <v>4971131.336</v>
      </c>
      <c r="J55" s="61">
        <v>4919742.1</v>
      </c>
      <c r="K55" s="61">
        <v>69759</v>
      </c>
      <c r="L55" s="61">
        <v>29352</v>
      </c>
      <c r="M55" s="55">
        <v>99111</v>
      </c>
      <c r="N55" s="61">
        <v>39134835.474</v>
      </c>
      <c r="O55" s="61">
        <v>22173546.519</v>
      </c>
      <c r="P55" s="61">
        <v>106814776.787</v>
      </c>
      <c r="Q55" s="61">
        <v>34933536.931</v>
      </c>
      <c r="R55" s="61">
        <v>511000</v>
      </c>
      <c r="S55" s="61">
        <v>71370239.856</v>
      </c>
      <c r="T55" s="51">
        <f t="shared" si="6"/>
        <v>168123158.78</v>
      </c>
      <c r="U55" s="73">
        <f t="shared" si="4"/>
        <v>0.4714846349570591</v>
      </c>
      <c r="V55" s="52">
        <f t="shared" si="5"/>
        <v>0.3566036529043795</v>
      </c>
      <c r="W55" s="58"/>
      <c r="X55" s="64"/>
    </row>
    <row r="56" spans="1:24" ht="15.75">
      <c r="A56" s="53">
        <v>44</v>
      </c>
      <c r="B56" s="83" t="s">
        <v>98</v>
      </c>
      <c r="C56" s="54">
        <v>263235531</v>
      </c>
      <c r="D56" s="54">
        <v>156680536</v>
      </c>
      <c r="E56" s="54">
        <v>106554995</v>
      </c>
      <c r="F56" s="54">
        <v>118730259</v>
      </c>
      <c r="G56" s="54">
        <v>17097865</v>
      </c>
      <c r="H56" s="54">
        <v>5499106</v>
      </c>
      <c r="I56" s="54">
        <v>8789034</v>
      </c>
      <c r="J56" s="54">
        <v>29323269</v>
      </c>
      <c r="K56" s="55">
        <v>0</v>
      </c>
      <c r="L56" s="55">
        <v>0</v>
      </c>
      <c r="M56" s="55">
        <v>0</v>
      </c>
      <c r="N56" s="54">
        <v>36050668</v>
      </c>
      <c r="O56" s="54">
        <v>21970317</v>
      </c>
      <c r="P56" s="54">
        <v>144505272</v>
      </c>
      <c r="Q56" s="54">
        <v>13113852</v>
      </c>
      <c r="R56" s="54">
        <v>538994</v>
      </c>
      <c r="S56" s="54">
        <v>130852426</v>
      </c>
      <c r="T56" s="51">
        <f t="shared" si="6"/>
        <v>202526257</v>
      </c>
      <c r="U56" s="73">
        <f t="shared" si="4"/>
        <v>0.45104191880540623</v>
      </c>
      <c r="V56" s="52">
        <f t="shared" si="5"/>
        <v>0.5113209935809203</v>
      </c>
      <c r="W56" s="58"/>
      <c r="X56" s="64"/>
    </row>
    <row r="57" spans="1:24" ht="15.75">
      <c r="A57" s="53">
        <v>45</v>
      </c>
      <c r="B57" s="82" t="s">
        <v>111</v>
      </c>
      <c r="C57" s="54">
        <v>273623355</v>
      </c>
      <c r="D57" s="54">
        <v>119613860</v>
      </c>
      <c r="E57" s="54">
        <v>154009495</v>
      </c>
      <c r="F57" s="54">
        <v>197859906.001</v>
      </c>
      <c r="G57" s="54">
        <v>49517881</v>
      </c>
      <c r="H57" s="54">
        <v>2822780.001</v>
      </c>
      <c r="I57" s="54">
        <v>758180</v>
      </c>
      <c r="J57" s="54">
        <v>7118437</v>
      </c>
      <c r="K57" s="55">
        <v>2939</v>
      </c>
      <c r="L57" s="55">
        <v>0</v>
      </c>
      <c r="M57" s="55">
        <v>2939</v>
      </c>
      <c r="N57" s="54">
        <v>137639289</v>
      </c>
      <c r="O57" s="54">
        <v>400</v>
      </c>
      <c r="P57" s="54">
        <v>75763448.99900001</v>
      </c>
      <c r="Q57" s="54">
        <v>7322933</v>
      </c>
      <c r="R57" s="54">
        <v>1550711</v>
      </c>
      <c r="S57" s="54">
        <v>66889804.99900001</v>
      </c>
      <c r="T57" s="51">
        <f t="shared" si="6"/>
        <v>213403137.999</v>
      </c>
      <c r="U57" s="73">
        <f t="shared" si="4"/>
        <v>0.7231104450166543</v>
      </c>
      <c r="V57" s="52">
        <f t="shared" si="5"/>
        <v>0.304357857122886</v>
      </c>
      <c r="W57" s="58"/>
      <c r="X57" s="64"/>
    </row>
    <row r="58" spans="1:24" ht="15.75">
      <c r="A58" s="53">
        <v>46</v>
      </c>
      <c r="B58" s="82" t="s">
        <v>118</v>
      </c>
      <c r="C58" s="55">
        <v>28461573</v>
      </c>
      <c r="D58" s="59">
        <v>18814614</v>
      </c>
      <c r="E58" s="59">
        <v>9646959</v>
      </c>
      <c r="F58" s="59">
        <v>13568214</v>
      </c>
      <c r="G58" s="59">
        <v>3807338</v>
      </c>
      <c r="H58" s="59">
        <v>1027598</v>
      </c>
      <c r="I58" s="59">
        <v>459635</v>
      </c>
      <c r="J58" s="59">
        <v>601422</v>
      </c>
      <c r="K58" s="55">
        <v>2900</v>
      </c>
      <c r="L58" s="55">
        <v>0</v>
      </c>
      <c r="M58" s="55">
        <v>2900</v>
      </c>
      <c r="N58" s="59">
        <v>7258294</v>
      </c>
      <c r="O58" s="59">
        <v>411027</v>
      </c>
      <c r="P58" s="59">
        <v>14893359</v>
      </c>
      <c r="Q58" s="59">
        <v>4049795</v>
      </c>
      <c r="R58" s="59">
        <v>0</v>
      </c>
      <c r="S58" s="59">
        <v>10843564</v>
      </c>
      <c r="T58" s="51">
        <f t="shared" si="6"/>
        <v>22562680</v>
      </c>
      <c r="U58" s="73">
        <f t="shared" si="4"/>
        <v>0.47672045392571943</v>
      </c>
      <c r="V58" s="52">
        <f t="shared" si="5"/>
        <v>0.43475825189667555</v>
      </c>
      <c r="W58" s="58"/>
      <c r="X58" s="64"/>
    </row>
    <row r="59" spans="1:24" ht="15.75">
      <c r="A59" s="53">
        <v>47</v>
      </c>
      <c r="B59" s="82" t="s">
        <v>113</v>
      </c>
      <c r="C59" s="61">
        <v>598604106.3280001</v>
      </c>
      <c r="D59" s="61">
        <v>451701393.309</v>
      </c>
      <c r="E59" s="61">
        <v>146902713.019</v>
      </c>
      <c r="F59" s="61">
        <v>294958008.019</v>
      </c>
      <c r="G59" s="61">
        <v>33675135.711</v>
      </c>
      <c r="H59" s="61">
        <v>4566519</v>
      </c>
      <c r="I59" s="61">
        <v>15562835</v>
      </c>
      <c r="J59" s="61">
        <v>11712626</v>
      </c>
      <c r="K59" s="61">
        <v>46754</v>
      </c>
      <c r="L59" s="61">
        <v>35569</v>
      </c>
      <c r="M59" s="55">
        <v>82323</v>
      </c>
      <c r="N59" s="61">
        <v>170281190.301</v>
      </c>
      <c r="O59" s="61">
        <v>59077379.007</v>
      </c>
      <c r="P59" s="61">
        <v>303646098.3090001</v>
      </c>
      <c r="Q59" s="61">
        <v>31519954.306</v>
      </c>
      <c r="R59" s="61">
        <v>114064103</v>
      </c>
      <c r="S59" s="61">
        <v>158062041.00300008</v>
      </c>
      <c r="T59" s="51">
        <f t="shared" si="6"/>
        <v>533004667.6170001</v>
      </c>
      <c r="U59" s="73">
        <f t="shared" si="4"/>
        <v>0.49274304152096854</v>
      </c>
      <c r="V59" s="52">
        <f t="shared" si="5"/>
        <v>0.22240263673998759</v>
      </c>
      <c r="W59" s="58"/>
      <c r="X59" s="64"/>
    </row>
    <row r="60" spans="1:24" ht="15.75">
      <c r="A60" s="53">
        <v>48</v>
      </c>
      <c r="B60" s="82" t="s">
        <v>99</v>
      </c>
      <c r="C60" s="55">
        <v>261555422</v>
      </c>
      <c r="D60" s="59">
        <v>146968437</v>
      </c>
      <c r="E60" s="59">
        <v>114586985</v>
      </c>
      <c r="F60" s="59">
        <v>173426813</v>
      </c>
      <c r="G60" s="59">
        <v>21455163</v>
      </c>
      <c r="H60" s="59">
        <v>15211051</v>
      </c>
      <c r="I60" s="59">
        <v>8093608</v>
      </c>
      <c r="J60" s="59">
        <v>806774</v>
      </c>
      <c r="K60" s="55">
        <v>69898</v>
      </c>
      <c r="L60" s="55">
        <v>48135</v>
      </c>
      <c r="M60" s="55">
        <v>118033</v>
      </c>
      <c r="N60" s="59">
        <v>56436670</v>
      </c>
      <c r="O60" s="59">
        <v>71305514</v>
      </c>
      <c r="P60" s="59">
        <v>88128609</v>
      </c>
      <c r="Q60" s="59">
        <v>39556384</v>
      </c>
      <c r="R60" s="59">
        <v>26459936</v>
      </c>
      <c r="S60" s="59">
        <v>22112289</v>
      </c>
      <c r="T60" s="51">
        <f t="shared" si="6"/>
        <v>215870793</v>
      </c>
      <c r="U60" s="73">
        <f t="shared" si="4"/>
        <v>0.6630595216642078</v>
      </c>
      <c r="V60" s="52">
        <f t="shared" si="5"/>
        <v>0.26342310170919186</v>
      </c>
      <c r="W60" s="58"/>
      <c r="X60" s="64"/>
    </row>
    <row r="61" spans="1:24" ht="15.75">
      <c r="A61" s="53">
        <v>49</v>
      </c>
      <c r="B61" s="82" t="s">
        <v>115</v>
      </c>
      <c r="C61" s="61">
        <v>333481448.371</v>
      </c>
      <c r="D61" s="61">
        <v>212215319.371</v>
      </c>
      <c r="E61" s="61">
        <v>121266129</v>
      </c>
      <c r="F61" s="61">
        <v>178261084</v>
      </c>
      <c r="G61" s="61">
        <v>30186403</v>
      </c>
      <c r="H61" s="61">
        <v>1124779</v>
      </c>
      <c r="I61" s="61">
        <v>1070415</v>
      </c>
      <c r="J61" s="61">
        <v>21128398</v>
      </c>
      <c r="K61" s="61">
        <v>20730</v>
      </c>
      <c r="L61" s="61">
        <v>72349</v>
      </c>
      <c r="M61" s="55">
        <v>93079</v>
      </c>
      <c r="N61" s="61">
        <v>71945371</v>
      </c>
      <c r="O61" s="61">
        <v>52712639</v>
      </c>
      <c r="P61" s="61">
        <v>155220364.371</v>
      </c>
      <c r="Q61" s="61">
        <v>18359641</v>
      </c>
      <c r="R61" s="61">
        <v>4946192</v>
      </c>
      <c r="S61" s="61">
        <v>131914531.37099999</v>
      </c>
      <c r="T61" s="51">
        <f t="shared" si="6"/>
        <v>279878374.371</v>
      </c>
      <c r="U61" s="73">
        <f t="shared" si="4"/>
        <v>0.5345457292175472</v>
      </c>
      <c r="V61" s="52">
        <f t="shared" si="5"/>
        <v>0.3006998094996438</v>
      </c>
      <c r="W61" s="58"/>
      <c r="X61" s="64"/>
    </row>
    <row r="62" spans="1:24" ht="15.75">
      <c r="A62" s="53">
        <v>50</v>
      </c>
      <c r="B62" s="82" t="s">
        <v>110</v>
      </c>
      <c r="C62" s="55">
        <v>61367591</v>
      </c>
      <c r="D62" s="59">
        <v>26324140</v>
      </c>
      <c r="E62" s="59">
        <v>35043451</v>
      </c>
      <c r="F62" s="59">
        <v>59833423</v>
      </c>
      <c r="G62" s="59">
        <v>14976956</v>
      </c>
      <c r="H62" s="59">
        <v>3848757</v>
      </c>
      <c r="I62" s="59">
        <v>279310</v>
      </c>
      <c r="J62" s="59">
        <v>3260100</v>
      </c>
      <c r="K62" s="55">
        <v>0</v>
      </c>
      <c r="L62" s="55">
        <v>0</v>
      </c>
      <c r="M62" s="55">
        <v>0</v>
      </c>
      <c r="N62" s="59">
        <v>36900610</v>
      </c>
      <c r="O62" s="59">
        <v>567690</v>
      </c>
      <c r="P62" s="59">
        <v>1534168</v>
      </c>
      <c r="Q62" s="59">
        <v>1112992</v>
      </c>
      <c r="R62" s="59">
        <v>175765</v>
      </c>
      <c r="S62" s="59">
        <v>245411</v>
      </c>
      <c r="T62" s="51">
        <f t="shared" si="6"/>
        <v>39002468</v>
      </c>
      <c r="U62" s="73">
        <f t="shared" si="4"/>
        <v>0.9750003548289846</v>
      </c>
      <c r="V62" s="52">
        <f t="shared" si="5"/>
        <v>0.37378979638186505</v>
      </c>
      <c r="W62" s="58"/>
      <c r="X62" s="64"/>
    </row>
    <row r="63" spans="1:24" ht="15.75">
      <c r="A63" s="53">
        <v>51</v>
      </c>
      <c r="B63" s="70" t="s">
        <v>181</v>
      </c>
      <c r="C63" s="61">
        <v>477550577</v>
      </c>
      <c r="D63" s="61">
        <v>250190598</v>
      </c>
      <c r="E63" s="61">
        <v>227359979</v>
      </c>
      <c r="F63" s="61">
        <v>420372927</v>
      </c>
      <c r="G63" s="61">
        <v>40020909</v>
      </c>
      <c r="H63" s="61">
        <v>10951153</v>
      </c>
      <c r="I63" s="61">
        <v>12078181</v>
      </c>
      <c r="J63" s="61">
        <v>8891672</v>
      </c>
      <c r="K63" s="61">
        <v>17584</v>
      </c>
      <c r="L63" s="61">
        <v>9000</v>
      </c>
      <c r="M63" s="55">
        <v>26584</v>
      </c>
      <c r="N63" s="61">
        <v>211092075</v>
      </c>
      <c r="O63" s="61">
        <v>137312353</v>
      </c>
      <c r="P63" s="61">
        <v>57177650</v>
      </c>
      <c r="Q63" s="61">
        <v>21642990</v>
      </c>
      <c r="R63" s="61">
        <v>1157004</v>
      </c>
      <c r="S63" s="61">
        <v>34377656</v>
      </c>
      <c r="T63" s="51">
        <f t="shared" si="6"/>
        <v>405582078</v>
      </c>
      <c r="U63" s="73">
        <f t="shared" si="4"/>
        <v>0.880268912333447</v>
      </c>
      <c r="V63" s="52">
        <f t="shared" si="5"/>
        <v>0.17120155551786997</v>
      </c>
      <c r="W63" s="58"/>
      <c r="X63" s="64"/>
    </row>
    <row r="64" spans="1:24" ht="15.75">
      <c r="A64" s="53">
        <v>52</v>
      </c>
      <c r="B64" s="82" t="s">
        <v>100</v>
      </c>
      <c r="C64" s="61">
        <v>47690043</v>
      </c>
      <c r="D64" s="61">
        <v>27823266</v>
      </c>
      <c r="E64" s="61">
        <v>19866777</v>
      </c>
      <c r="F64" s="61">
        <v>30808062</v>
      </c>
      <c r="G64" s="61">
        <v>8252802</v>
      </c>
      <c r="H64" s="61">
        <v>1092303</v>
      </c>
      <c r="I64" s="61">
        <v>395999</v>
      </c>
      <c r="J64" s="61">
        <v>152795</v>
      </c>
      <c r="K64" s="61">
        <v>175790</v>
      </c>
      <c r="L64" s="61">
        <v>178032</v>
      </c>
      <c r="M64" s="55">
        <v>353822</v>
      </c>
      <c r="N64" s="61">
        <v>13971008</v>
      </c>
      <c r="O64" s="61">
        <v>6589333</v>
      </c>
      <c r="P64" s="61">
        <v>16881981</v>
      </c>
      <c r="Q64" s="61">
        <v>16009193</v>
      </c>
      <c r="R64" s="61">
        <v>36420</v>
      </c>
      <c r="S64" s="61">
        <v>836368</v>
      </c>
      <c r="T64" s="51">
        <f t="shared" si="6"/>
        <v>37442322</v>
      </c>
      <c r="U64" s="73">
        <f t="shared" si="4"/>
        <v>0.6460061694639277</v>
      </c>
      <c r="V64" s="52">
        <f t="shared" si="5"/>
        <v>0.332631147003015</v>
      </c>
      <c r="W64" s="58"/>
      <c r="X64" s="64"/>
    </row>
    <row r="65" spans="1:24" ht="15.75">
      <c r="A65" s="53">
        <v>53</v>
      </c>
      <c r="B65" s="70" t="s">
        <v>182</v>
      </c>
      <c r="C65" s="61">
        <v>1033319690</v>
      </c>
      <c r="D65" s="61">
        <v>686965165</v>
      </c>
      <c r="E65" s="61">
        <v>346354525</v>
      </c>
      <c r="F65" s="61">
        <v>851827090</v>
      </c>
      <c r="G65" s="61">
        <v>97534849</v>
      </c>
      <c r="H65" s="61">
        <v>12780300</v>
      </c>
      <c r="I65" s="61">
        <v>33715246</v>
      </c>
      <c r="J65" s="61">
        <v>7475050</v>
      </c>
      <c r="K65" s="61">
        <v>30730</v>
      </c>
      <c r="L65" s="61">
        <v>0</v>
      </c>
      <c r="M65" s="55">
        <v>30730</v>
      </c>
      <c r="N65" s="61">
        <v>572188031</v>
      </c>
      <c r="O65" s="61">
        <v>128102884</v>
      </c>
      <c r="P65" s="61">
        <v>181492600</v>
      </c>
      <c r="Q65" s="61">
        <v>19377112</v>
      </c>
      <c r="R65" s="61">
        <v>2117965</v>
      </c>
      <c r="S65" s="61">
        <v>159997523</v>
      </c>
      <c r="T65" s="51">
        <f t="shared" si="6"/>
        <v>881783515</v>
      </c>
      <c r="U65" s="73">
        <f t="shared" si="4"/>
        <v>0.8243596809812073</v>
      </c>
      <c r="V65" s="52">
        <f t="shared" si="5"/>
        <v>0.17789546350304497</v>
      </c>
      <c r="W65" s="58"/>
      <c r="X65" s="64"/>
    </row>
    <row r="66" spans="1:24" ht="15.75">
      <c r="A66" s="53">
        <v>54</v>
      </c>
      <c r="B66" s="70" t="s">
        <v>183</v>
      </c>
      <c r="C66" s="61">
        <v>1035118329.022</v>
      </c>
      <c r="D66" s="61">
        <v>550944403.273</v>
      </c>
      <c r="E66" s="61">
        <v>484173925.74899995</v>
      </c>
      <c r="F66" s="61">
        <v>953831510.707</v>
      </c>
      <c r="G66" s="61">
        <v>75549641.156</v>
      </c>
      <c r="H66" s="61">
        <v>24698115.080000002</v>
      </c>
      <c r="I66" s="61">
        <v>10410453.752</v>
      </c>
      <c r="J66" s="61">
        <v>20021772.099</v>
      </c>
      <c r="K66" s="61">
        <v>7453.5</v>
      </c>
      <c r="L66" s="61">
        <v>0</v>
      </c>
      <c r="M66" s="55">
        <v>7453.5</v>
      </c>
      <c r="N66" s="61">
        <v>685602678.335</v>
      </c>
      <c r="O66" s="61">
        <v>137541396.78500003</v>
      </c>
      <c r="P66" s="61">
        <v>81286818.31499994</v>
      </c>
      <c r="Q66" s="61">
        <v>29625007.94</v>
      </c>
      <c r="R66" s="61">
        <v>12658047</v>
      </c>
      <c r="S66" s="61">
        <v>39003763.37499994</v>
      </c>
      <c r="T66" s="51">
        <f t="shared" si="6"/>
        <v>904430893.4350001</v>
      </c>
      <c r="U66" s="73">
        <f t="shared" si="4"/>
        <v>0.9214709893198382</v>
      </c>
      <c r="V66" s="52">
        <f t="shared" si="5"/>
        <v>0.1370131245613093</v>
      </c>
      <c r="W66" s="58"/>
      <c r="X66" s="64"/>
    </row>
    <row r="67" spans="1:24" ht="15.75">
      <c r="A67" s="53">
        <v>55</v>
      </c>
      <c r="B67" s="82" t="s">
        <v>162</v>
      </c>
      <c r="C67" s="54">
        <v>233520933.196</v>
      </c>
      <c r="D67" s="54">
        <v>77491422.472</v>
      </c>
      <c r="E67" s="54">
        <v>156029510.724</v>
      </c>
      <c r="F67" s="54">
        <v>174355199.29</v>
      </c>
      <c r="G67" s="54">
        <v>8409877</v>
      </c>
      <c r="H67" s="54">
        <v>1527257</v>
      </c>
      <c r="I67" s="54">
        <v>4576789.044</v>
      </c>
      <c r="J67" s="54">
        <v>4447039</v>
      </c>
      <c r="K67" s="55">
        <v>0.002</v>
      </c>
      <c r="L67" s="55">
        <v>0</v>
      </c>
      <c r="M67" s="55">
        <v>0.002</v>
      </c>
      <c r="N67" s="54">
        <v>128211665.007</v>
      </c>
      <c r="O67" s="54">
        <v>27182572.237</v>
      </c>
      <c r="P67" s="54">
        <v>59165733.90600002</v>
      </c>
      <c r="Q67" s="54">
        <v>9558316.026999999</v>
      </c>
      <c r="R67" s="54">
        <v>17779818.364</v>
      </c>
      <c r="S67" s="54">
        <v>31827599.515000023</v>
      </c>
      <c r="T67" s="51">
        <f t="shared" si="6"/>
        <v>214559971.15</v>
      </c>
      <c r="U67" s="73">
        <f t="shared" si="4"/>
        <v>0.7466362732614608</v>
      </c>
      <c r="V67" s="52">
        <f t="shared" si="5"/>
        <v>0.10874904862723811</v>
      </c>
      <c r="W67" s="58"/>
      <c r="X67" s="64"/>
    </row>
    <row r="68" spans="1:24" ht="25.5">
      <c r="A68" s="53">
        <v>56</v>
      </c>
      <c r="B68" s="82" t="s">
        <v>104</v>
      </c>
      <c r="C68" s="61">
        <v>118119257</v>
      </c>
      <c r="D68" s="61">
        <v>94564388</v>
      </c>
      <c r="E68" s="61">
        <v>23554869</v>
      </c>
      <c r="F68" s="61">
        <v>23946040</v>
      </c>
      <c r="G68" s="61">
        <v>6363760</v>
      </c>
      <c r="H68" s="61">
        <v>715954</v>
      </c>
      <c r="I68" s="61">
        <v>192012</v>
      </c>
      <c r="J68" s="61">
        <v>3748221</v>
      </c>
      <c r="K68" s="61">
        <v>86098</v>
      </c>
      <c r="L68" s="61">
        <v>114679</v>
      </c>
      <c r="M68" s="55">
        <v>200777</v>
      </c>
      <c r="N68" s="61">
        <v>12724536</v>
      </c>
      <c r="O68" s="61">
        <v>780</v>
      </c>
      <c r="P68" s="61">
        <v>94173217</v>
      </c>
      <c r="Q68" s="61">
        <v>10729797</v>
      </c>
      <c r="R68" s="61">
        <v>0</v>
      </c>
      <c r="S68" s="61">
        <v>83443420</v>
      </c>
      <c r="T68" s="51">
        <f t="shared" si="6"/>
        <v>106898533</v>
      </c>
      <c r="U68" s="73">
        <f t="shared" si="4"/>
        <v>0.2027276551527919</v>
      </c>
      <c r="V68" s="52">
        <f t="shared" si="5"/>
        <v>0.4685836990166224</v>
      </c>
      <c r="W68" s="58"/>
      <c r="X68" s="64"/>
    </row>
    <row r="69" spans="1:24" ht="15.75">
      <c r="A69" s="53">
        <v>57</v>
      </c>
      <c r="B69" s="82" t="s">
        <v>101</v>
      </c>
      <c r="C69" s="54">
        <v>151594947</v>
      </c>
      <c r="D69" s="54">
        <v>48050752</v>
      </c>
      <c r="E69" s="54">
        <v>103544195</v>
      </c>
      <c r="F69" s="54">
        <v>117986679</v>
      </c>
      <c r="G69" s="54">
        <v>8163661</v>
      </c>
      <c r="H69" s="54">
        <v>675118</v>
      </c>
      <c r="I69" s="54">
        <v>1867475</v>
      </c>
      <c r="J69" s="54">
        <v>1220093</v>
      </c>
      <c r="K69" s="55">
        <v>142850</v>
      </c>
      <c r="L69" s="55">
        <v>0</v>
      </c>
      <c r="M69" s="55">
        <v>142850</v>
      </c>
      <c r="N69" s="54">
        <v>82299316</v>
      </c>
      <c r="O69" s="54">
        <v>23618166</v>
      </c>
      <c r="P69" s="54">
        <v>33608268</v>
      </c>
      <c r="Q69" s="54">
        <v>20773564</v>
      </c>
      <c r="R69" s="54">
        <v>472087</v>
      </c>
      <c r="S69" s="54">
        <v>12362617</v>
      </c>
      <c r="T69" s="51">
        <f t="shared" si="6"/>
        <v>139525750</v>
      </c>
      <c r="U69" s="73">
        <f t="shared" si="4"/>
        <v>0.7783021883968204</v>
      </c>
      <c r="V69" s="52">
        <f t="shared" si="5"/>
        <v>0.10229287833417194</v>
      </c>
      <c r="W69" s="58"/>
      <c r="X69" s="64"/>
    </row>
    <row r="70" spans="1:24" ht="25.5">
      <c r="A70" s="53">
        <v>58</v>
      </c>
      <c r="B70" s="82" t="s">
        <v>102</v>
      </c>
      <c r="C70" s="54">
        <v>161861072</v>
      </c>
      <c r="D70" s="54">
        <v>108717819</v>
      </c>
      <c r="E70" s="54">
        <v>53143253</v>
      </c>
      <c r="F70" s="54">
        <v>109751015</v>
      </c>
      <c r="G70" s="54">
        <v>13143110</v>
      </c>
      <c r="H70" s="54">
        <v>9547160</v>
      </c>
      <c r="I70" s="54">
        <v>1011482</v>
      </c>
      <c r="J70" s="54">
        <v>4004702</v>
      </c>
      <c r="K70" s="55">
        <v>88663</v>
      </c>
      <c r="L70" s="55">
        <v>0</v>
      </c>
      <c r="M70" s="55">
        <v>88663</v>
      </c>
      <c r="N70" s="54">
        <v>62854070</v>
      </c>
      <c r="O70" s="54">
        <v>19101828</v>
      </c>
      <c r="P70" s="54">
        <v>52110057</v>
      </c>
      <c r="Q70" s="54">
        <v>41428857</v>
      </c>
      <c r="R70" s="54">
        <v>2929</v>
      </c>
      <c r="S70" s="54">
        <v>10678271</v>
      </c>
      <c r="T70" s="51">
        <f t="shared" si="6"/>
        <v>134065955</v>
      </c>
      <c r="U70" s="73">
        <f t="shared" si="4"/>
        <v>0.678056889429226</v>
      </c>
      <c r="V70" s="52">
        <f t="shared" si="5"/>
        <v>0.2532561270617862</v>
      </c>
      <c r="W70" s="58"/>
      <c r="X70" s="64"/>
    </row>
    <row r="71" spans="1:24" ht="15.75">
      <c r="A71" s="53">
        <v>59</v>
      </c>
      <c r="B71" s="82" t="s">
        <v>103</v>
      </c>
      <c r="C71" s="61">
        <v>254642447</v>
      </c>
      <c r="D71" s="61">
        <v>106490183</v>
      </c>
      <c r="E71" s="61">
        <v>148152264</v>
      </c>
      <c r="F71" s="61">
        <v>184370298</v>
      </c>
      <c r="G71" s="61">
        <v>57167645</v>
      </c>
      <c r="H71" s="61">
        <v>3726558</v>
      </c>
      <c r="I71" s="61">
        <v>2955935</v>
      </c>
      <c r="J71" s="61">
        <v>10204171</v>
      </c>
      <c r="K71" s="61">
        <v>129268</v>
      </c>
      <c r="L71" s="61">
        <v>5029</v>
      </c>
      <c r="M71" s="55">
        <v>134297</v>
      </c>
      <c r="N71" s="61">
        <v>101469642</v>
      </c>
      <c r="O71" s="61">
        <v>8712050</v>
      </c>
      <c r="P71" s="61">
        <v>70272149</v>
      </c>
      <c r="Q71" s="61">
        <v>41798598</v>
      </c>
      <c r="R71" s="61">
        <v>2706842</v>
      </c>
      <c r="S71" s="61">
        <v>25766709</v>
      </c>
      <c r="T71" s="51">
        <f t="shared" si="6"/>
        <v>180453841</v>
      </c>
      <c r="U71" s="73">
        <f t="shared" si="4"/>
        <v>0.7240359970307699</v>
      </c>
      <c r="V71" s="52">
        <f t="shared" si="5"/>
        <v>0.40238914187793956</v>
      </c>
      <c r="W71" s="58"/>
      <c r="X71" s="64"/>
    </row>
    <row r="72" spans="1:24" ht="15.75">
      <c r="A72" s="53">
        <v>60</v>
      </c>
      <c r="B72" s="70" t="s">
        <v>184</v>
      </c>
      <c r="C72" s="61">
        <v>407170724</v>
      </c>
      <c r="D72" s="61">
        <v>254744932</v>
      </c>
      <c r="E72" s="61">
        <v>152425792</v>
      </c>
      <c r="F72" s="61">
        <v>392959112</v>
      </c>
      <c r="G72" s="61">
        <v>23449110</v>
      </c>
      <c r="H72" s="61">
        <v>4519714</v>
      </c>
      <c r="I72" s="61">
        <v>2016084</v>
      </c>
      <c r="J72" s="61">
        <v>11285062</v>
      </c>
      <c r="K72" s="61">
        <v>6551</v>
      </c>
      <c r="L72" s="61">
        <v>0</v>
      </c>
      <c r="M72" s="55">
        <v>6551</v>
      </c>
      <c r="N72" s="61">
        <v>279203513</v>
      </c>
      <c r="O72" s="61">
        <v>72479078</v>
      </c>
      <c r="P72" s="61">
        <v>14211612</v>
      </c>
      <c r="Q72" s="61">
        <v>7398300</v>
      </c>
      <c r="R72" s="61">
        <v>66598</v>
      </c>
      <c r="S72" s="61">
        <v>6746714</v>
      </c>
      <c r="T72" s="51">
        <f t="shared" si="6"/>
        <v>365894203</v>
      </c>
      <c r="U72" s="73">
        <f t="shared" si="4"/>
        <v>0.9650966752707889</v>
      </c>
      <c r="V72" s="52">
        <f t="shared" si="5"/>
        <v>0.10504024398345037</v>
      </c>
      <c r="W72" s="58"/>
      <c r="X72" s="64"/>
    </row>
    <row r="73" spans="1:24" ht="15.75">
      <c r="A73" s="53">
        <v>61</v>
      </c>
      <c r="B73" s="71" t="s">
        <v>185</v>
      </c>
      <c r="C73" s="61">
        <v>479166633.753</v>
      </c>
      <c r="D73" s="61">
        <v>343589695.977</v>
      </c>
      <c r="E73" s="61">
        <v>135576937.776</v>
      </c>
      <c r="F73" s="61">
        <v>246299933.56999996</v>
      </c>
      <c r="G73" s="61">
        <v>65040528.543</v>
      </c>
      <c r="H73" s="61">
        <v>4362657.4</v>
      </c>
      <c r="I73" s="61">
        <v>13252897</v>
      </c>
      <c r="J73" s="61">
        <v>9835523.271</v>
      </c>
      <c r="K73" s="61">
        <v>0</v>
      </c>
      <c r="L73" s="61">
        <v>0</v>
      </c>
      <c r="M73" s="55">
        <v>0</v>
      </c>
      <c r="N73" s="61">
        <v>135048915.10799998</v>
      </c>
      <c r="O73" s="61">
        <v>18759412.247999996</v>
      </c>
      <c r="P73" s="61">
        <v>232866700.18300006</v>
      </c>
      <c r="Q73" s="61">
        <v>27503336.318000004</v>
      </c>
      <c r="R73" s="61">
        <v>8486095.291000001</v>
      </c>
      <c r="S73" s="61">
        <v>196877268.57400006</v>
      </c>
      <c r="T73" s="51">
        <f t="shared" si="6"/>
        <v>386675027.53900003</v>
      </c>
      <c r="U73" s="73">
        <f t="shared" si="4"/>
        <v>0.5140172879753606</v>
      </c>
      <c r="V73" s="52">
        <f t="shared" si="5"/>
        <v>0.3755242840441665</v>
      </c>
      <c r="W73" s="58"/>
      <c r="X73" s="64"/>
    </row>
    <row r="74" spans="1:24" ht="15.75">
      <c r="A74" s="53">
        <v>62</v>
      </c>
      <c r="B74" s="82" t="s">
        <v>105</v>
      </c>
      <c r="C74" s="61">
        <v>202733461</v>
      </c>
      <c r="D74" s="61">
        <v>115980438</v>
      </c>
      <c r="E74" s="61">
        <v>86753023</v>
      </c>
      <c r="F74" s="61">
        <v>147217921</v>
      </c>
      <c r="G74" s="61">
        <v>22347855</v>
      </c>
      <c r="H74" s="61">
        <v>17305164</v>
      </c>
      <c r="I74" s="61">
        <v>3548324</v>
      </c>
      <c r="J74" s="61">
        <v>9499311</v>
      </c>
      <c r="K74" s="61">
        <v>184601</v>
      </c>
      <c r="L74" s="61">
        <v>21986</v>
      </c>
      <c r="M74" s="55">
        <v>206587</v>
      </c>
      <c r="N74" s="61">
        <v>74874388</v>
      </c>
      <c r="O74" s="61">
        <v>19436292</v>
      </c>
      <c r="P74" s="61">
        <v>55515540</v>
      </c>
      <c r="Q74" s="61">
        <v>11503236</v>
      </c>
      <c r="R74" s="61">
        <v>413643</v>
      </c>
      <c r="S74" s="61">
        <v>43598661</v>
      </c>
      <c r="T74" s="51">
        <f t="shared" si="6"/>
        <v>149826220</v>
      </c>
      <c r="U74" s="73">
        <f t="shared" si="4"/>
        <v>0.726164887995475</v>
      </c>
      <c r="V74" s="52">
        <f t="shared" si="5"/>
        <v>0.35938043847256884</v>
      </c>
      <c r="W74" s="58"/>
      <c r="X74" s="64"/>
    </row>
    <row r="75" spans="1:24" ht="15.75">
      <c r="A75" s="53">
        <v>63</v>
      </c>
      <c r="B75" s="82" t="s">
        <v>106</v>
      </c>
      <c r="C75" s="61">
        <v>47245094</v>
      </c>
      <c r="D75" s="61">
        <v>17568875</v>
      </c>
      <c r="E75" s="61">
        <v>29676219</v>
      </c>
      <c r="F75" s="61">
        <v>36623103</v>
      </c>
      <c r="G75" s="61">
        <v>4101715</v>
      </c>
      <c r="H75" s="61">
        <v>430186</v>
      </c>
      <c r="I75" s="61">
        <v>741635</v>
      </c>
      <c r="J75" s="61">
        <v>679111</v>
      </c>
      <c r="K75" s="61">
        <v>63389</v>
      </c>
      <c r="L75" s="61">
        <v>75131</v>
      </c>
      <c r="M75" s="55">
        <v>138520</v>
      </c>
      <c r="N75" s="61">
        <v>12827266</v>
      </c>
      <c r="O75" s="61">
        <v>17704670</v>
      </c>
      <c r="P75" s="61">
        <v>10621991</v>
      </c>
      <c r="Q75" s="61">
        <v>10237726</v>
      </c>
      <c r="R75" s="61">
        <v>0</v>
      </c>
      <c r="S75" s="61">
        <v>384265</v>
      </c>
      <c r="T75" s="51">
        <f t="shared" si="6"/>
        <v>41153927</v>
      </c>
      <c r="U75" s="73">
        <f t="shared" si="4"/>
        <v>0.775172613689794</v>
      </c>
      <c r="V75" s="52">
        <f t="shared" si="5"/>
        <v>0.1663203415614455</v>
      </c>
      <c r="W75" s="58"/>
      <c r="X75" s="64"/>
    </row>
    <row r="76" ht="15.75">
      <c r="V76" s="63"/>
    </row>
    <row r="77" ht="15.75">
      <c r="V77" s="63"/>
    </row>
    <row r="78" ht="15.75">
      <c r="V78" s="63"/>
    </row>
    <row r="79" ht="15.75">
      <c r="V79" s="63"/>
    </row>
    <row r="80" ht="15.75">
      <c r="V80" s="63"/>
    </row>
    <row r="81" ht="15.75">
      <c r="V81" s="63"/>
    </row>
    <row r="82" ht="15.75">
      <c r="V82" s="63"/>
    </row>
    <row r="83" ht="15.75">
      <c r="V83" s="63"/>
    </row>
    <row r="84" ht="15.75">
      <c r="V84" s="63"/>
    </row>
    <row r="85" ht="15.75">
      <c r="V85" s="63"/>
    </row>
    <row r="86" ht="15.75">
      <c r="V86" s="63"/>
    </row>
    <row r="87" ht="15.75">
      <c r="V87" s="63"/>
    </row>
    <row r="88" ht="15.75">
      <c r="V88" s="63"/>
    </row>
    <row r="89" ht="15.75">
      <c r="V89" s="63"/>
    </row>
    <row r="90" ht="15.75">
      <c r="V90" s="63"/>
    </row>
    <row r="91" ht="15.75">
      <c r="V91" s="63"/>
    </row>
    <row r="92" ht="15.75">
      <c r="V92" s="63"/>
    </row>
    <row r="93" ht="15.75">
      <c r="V93" s="63"/>
    </row>
    <row r="94" ht="15.75">
      <c r="V94" s="63"/>
    </row>
    <row r="95" ht="15.75">
      <c r="V95" s="63"/>
    </row>
    <row r="96" ht="15.75">
      <c r="V96" s="63"/>
    </row>
    <row r="97" ht="15.75">
      <c r="V97" s="63"/>
    </row>
    <row r="98" ht="15.75">
      <c r="V98" s="63"/>
    </row>
    <row r="99" ht="15.75">
      <c r="V99" s="63"/>
    </row>
    <row r="100" ht="15.75">
      <c r="V100" s="63"/>
    </row>
    <row r="101" ht="15.75">
      <c r="V101" s="63"/>
    </row>
    <row r="102" ht="15.75">
      <c r="V102" s="63"/>
    </row>
    <row r="103" ht="15.75">
      <c r="V103" s="63"/>
    </row>
    <row r="104" ht="15.75">
      <c r="V104" s="63"/>
    </row>
    <row r="105" ht="15.75">
      <c r="V105" s="63"/>
    </row>
    <row r="106" ht="15.75">
      <c r="V106" s="63"/>
    </row>
    <row r="107" ht="15.75">
      <c r="V107" s="63"/>
    </row>
    <row r="108" ht="15.75">
      <c r="V108" s="63"/>
    </row>
    <row r="109" ht="15.75">
      <c r="V109" s="63"/>
    </row>
    <row r="110" ht="15.75">
      <c r="V110" s="63"/>
    </row>
    <row r="111" ht="15.75">
      <c r="V111" s="63"/>
    </row>
    <row r="112" ht="15.75">
      <c r="V112" s="63"/>
    </row>
    <row r="113" ht="15.75">
      <c r="V113" s="63"/>
    </row>
    <row r="114" ht="15.75">
      <c r="V114" s="63"/>
    </row>
    <row r="115" ht="15.75">
      <c r="V115" s="63"/>
    </row>
    <row r="116" ht="15.75">
      <c r="V116" s="63"/>
    </row>
  </sheetData>
  <sheetProtection/>
  <mergeCells count="34">
    <mergeCell ref="A4:V4"/>
    <mergeCell ref="A2:V2"/>
    <mergeCell ref="A3:V3"/>
    <mergeCell ref="T5:V5"/>
    <mergeCell ref="A12:B12"/>
    <mergeCell ref="Q9:Q10"/>
    <mergeCell ref="R9:R10"/>
    <mergeCell ref="S9:S10"/>
    <mergeCell ref="A11:B11"/>
    <mergeCell ref="L9:L10"/>
    <mergeCell ref="M9:M10"/>
    <mergeCell ref="A6:B10"/>
    <mergeCell ref="C6:E6"/>
    <mergeCell ref="F6:T6"/>
    <mergeCell ref="N9:N10"/>
    <mergeCell ref="O9:O10"/>
    <mergeCell ref="E9:E10"/>
    <mergeCell ref="G9:G10"/>
    <mergeCell ref="T7:T10"/>
    <mergeCell ref="F8:F10"/>
    <mergeCell ref="H9:H10"/>
    <mergeCell ref="I9:I10"/>
    <mergeCell ref="J9:J10"/>
    <mergeCell ref="K9:K10"/>
    <mergeCell ref="V6:V10"/>
    <mergeCell ref="U6:U10"/>
    <mergeCell ref="C7:C10"/>
    <mergeCell ref="D7:E8"/>
    <mergeCell ref="F7:O7"/>
    <mergeCell ref="P7:S7"/>
    <mergeCell ref="G8:O8"/>
    <mergeCell ref="P8:P10"/>
    <mergeCell ref="Q8:S8"/>
    <mergeCell ref="D9:D10"/>
  </mergeCells>
  <printOptions/>
  <pageMargins left="0.2708333333333333" right="0.28" top="0.5" bottom="0.42" header="0.5" footer="0.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Nguyen Dai Duong</cp:lastModifiedBy>
  <cp:lastPrinted>2013-04-22T08:06:05Z</cp:lastPrinted>
  <dcterms:created xsi:type="dcterms:W3CDTF">2004-03-07T02:36:29Z</dcterms:created>
  <dcterms:modified xsi:type="dcterms:W3CDTF">2013-04-23T02:39:21Z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Ord">
    <vt:lpwstr>1200.00000000000</vt:lpwstr>
  </property>
  <property fmtid="{D5CDD505-2E9C-101B-9397-08002B2CF9AE}" pid="9" name="_SourceU">
    <vt:lpwstr/>
  </property>
  <property fmtid="{D5CDD505-2E9C-101B-9397-08002B2CF9AE}" pid="10" name="_SharedFileInd">
    <vt:lpwstr/>
  </property>
  <property fmtid="{D5CDD505-2E9C-101B-9397-08002B2CF9AE}" pid="11" name="display_urn:schemas-microsoft-com:office:office#Edit">
    <vt:lpwstr>System Account</vt:lpwstr>
  </property>
  <property fmtid="{D5CDD505-2E9C-101B-9397-08002B2CF9AE}" pid="12" name="display_urn:schemas-microsoft-com:office:office#Auth">
    <vt:lpwstr>System Account</vt:lpwstr>
  </property>
</Properties>
</file>